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G-55\06 - Team Steuerungsunterstützung 550\Gaus\NH-KITA\Gebührenrechner\"/>
    </mc:Choice>
  </mc:AlternateContent>
  <workbookProtection workbookAlgorithmName="SHA-512" workbookHashValue="niZK+LMeGoVhWElqaCdvadZTYZe971Akqfl6n7BTh3pgNgwMdf5JJsqBAP31f2y7tM+fBZkpoDxnWpeUviaowA==" workbookSaltValue="pPZcUBfEjOhErhBuiN+5VA==" workbookSpinCount="100000" lockStructure="1"/>
  <bookViews>
    <workbookView xWindow="0" yWindow="0" windowWidth="28800" windowHeight="11700"/>
  </bookViews>
  <sheets>
    <sheet name="Gebührenrechner" sheetId="12" r:id="rId1"/>
    <sheet name="Grundlage Gebührenberechnung" sheetId="6" state="hidden" r:id="rId2"/>
  </sheets>
  <definedNames>
    <definedName name="Geschwisterermäßigung">'Grundlage Gebührenberechnung'!$A$38:$A$39</definedName>
  </definedNames>
  <calcPr calcId="162913"/>
</workbook>
</file>

<file path=xl/calcChain.xml><?xml version="1.0" encoding="utf-8"?>
<calcChain xmlns="http://schemas.openxmlformats.org/spreadsheetml/2006/main">
  <c r="A36" i="6" l="1"/>
  <c r="I36" i="6" s="1"/>
  <c r="D6" i="6" l="1"/>
  <c r="F30" i="6" l="1"/>
  <c r="B16" i="6" l="1"/>
  <c r="G16" i="6"/>
  <c r="B17" i="6" l="1"/>
  <c r="F29" i="6"/>
  <c r="G17" i="6"/>
  <c r="B18" i="6" l="1"/>
  <c r="B19" i="6"/>
  <c r="G18" i="6"/>
  <c r="B20" i="6" l="1"/>
  <c r="G19" i="6"/>
  <c r="B21" i="6" l="1"/>
  <c r="G20" i="6"/>
  <c r="B22" i="6" l="1"/>
  <c r="G21" i="6"/>
  <c r="F28" i="6"/>
  <c r="F27" i="6"/>
  <c r="F26" i="6"/>
  <c r="F25" i="6"/>
  <c r="F24" i="6"/>
  <c r="F23" i="6"/>
  <c r="F22" i="6"/>
  <c r="F21" i="6"/>
  <c r="F20" i="6"/>
  <c r="F19" i="6"/>
  <c r="F18" i="6"/>
  <c r="F17" i="6"/>
  <c r="K16" i="6"/>
  <c r="J16" i="6"/>
  <c r="I16" i="6"/>
  <c r="H16" i="6"/>
  <c r="F16" i="6"/>
  <c r="J17" i="6" l="1"/>
  <c r="K17" i="6"/>
  <c r="H17" i="6"/>
  <c r="I17" i="6"/>
  <c r="B23" i="6"/>
  <c r="G22" i="6"/>
  <c r="I18" i="6" l="1"/>
  <c r="K18" i="6"/>
  <c r="H18" i="6"/>
  <c r="J18" i="6"/>
  <c r="B24" i="6"/>
  <c r="G23" i="6"/>
  <c r="J19" i="6" l="1"/>
  <c r="K19" i="6"/>
  <c r="H19" i="6"/>
  <c r="I19" i="6"/>
  <c r="B25" i="6"/>
  <c r="G24" i="6"/>
  <c r="I20" i="6" l="1"/>
  <c r="K20" i="6"/>
  <c r="H20" i="6"/>
  <c r="J20" i="6"/>
  <c r="B26" i="6"/>
  <c r="G25" i="6"/>
  <c r="J21" i="6" l="1"/>
  <c r="K21" i="6"/>
  <c r="H21" i="6"/>
  <c r="I21" i="6"/>
  <c r="B27" i="6"/>
  <c r="G26" i="6"/>
  <c r="K22" i="6" l="1"/>
  <c r="H22" i="6"/>
  <c r="J22" i="6"/>
  <c r="I22" i="6"/>
  <c r="B28" i="6"/>
  <c r="G27" i="6"/>
  <c r="I23" i="6" l="1"/>
  <c r="H23" i="6"/>
  <c r="J23" i="6"/>
  <c r="K23" i="6"/>
  <c r="B29" i="6"/>
  <c r="G28" i="6"/>
  <c r="B30" i="6" l="1"/>
  <c r="K24" i="6"/>
  <c r="H24" i="6"/>
  <c r="J24" i="6"/>
  <c r="I24" i="6"/>
  <c r="G29" i="6"/>
  <c r="G30" i="6" l="1"/>
  <c r="I38" i="6" s="1"/>
  <c r="I25" i="6"/>
  <c r="H25" i="6"/>
  <c r="J25" i="6"/>
  <c r="K25" i="6"/>
  <c r="E18" i="12" l="1"/>
  <c r="E30" i="12" s="1"/>
  <c r="E20" i="12"/>
  <c r="E32" i="12" s="1"/>
  <c r="K26" i="6"/>
  <c r="I26" i="6"/>
  <c r="H26" i="6"/>
  <c r="J26" i="6"/>
  <c r="J27" i="6" l="1"/>
  <c r="H27" i="6"/>
  <c r="I27" i="6"/>
  <c r="K27" i="6"/>
  <c r="K28" i="6" l="1"/>
  <c r="H28" i="6"/>
  <c r="I28" i="6"/>
  <c r="J28" i="6"/>
  <c r="J29" i="6" l="1"/>
  <c r="J30" i="6" s="1"/>
  <c r="I29" i="6"/>
  <c r="I30" i="6" s="1"/>
  <c r="H29" i="6"/>
  <c r="H30" i="6" s="1"/>
  <c r="K29" i="6"/>
  <c r="K30" i="6" s="1"/>
</calcChain>
</file>

<file path=xl/sharedStrings.xml><?xml version="1.0" encoding="utf-8"?>
<sst xmlns="http://schemas.openxmlformats.org/spreadsheetml/2006/main" count="48" uniqueCount="47">
  <si>
    <t>Regelgebühr</t>
  </si>
  <si>
    <t>Kita Betreuung 0 bis 6 Jahre</t>
  </si>
  <si>
    <t>Euro</t>
  </si>
  <si>
    <t>Ermäßigungen für Kinder in der Familie in %</t>
  </si>
  <si>
    <t xml:space="preserve">Ab dem 2. Kind zuzüglich </t>
  </si>
  <si>
    <t>pro Kind</t>
  </si>
  <si>
    <t xml:space="preserve">Kinder in der Familie </t>
  </si>
  <si>
    <t>Einkommen</t>
  </si>
  <si>
    <t>Bis</t>
  </si>
  <si>
    <t>Dynamisiert</t>
  </si>
  <si>
    <t>Stufen</t>
  </si>
  <si>
    <t>Ausgehend von</t>
  </si>
  <si>
    <t xml:space="preserve">bis </t>
  </si>
  <si>
    <t xml:space="preserve">Ermäßigung </t>
  </si>
  <si>
    <t>bei Einkommen bis 20.000</t>
  </si>
  <si>
    <t>Ü3</t>
  </si>
  <si>
    <t>U3 mit Zuschlag</t>
  </si>
  <si>
    <t>Dynamisiert nach Einkommen</t>
  </si>
  <si>
    <t>Stundensatz in Euro</t>
  </si>
  <si>
    <t>Tage pro Woche:</t>
  </si>
  <si>
    <t>Wochen pro Monat:</t>
  </si>
  <si>
    <t>über                     85.000</t>
  </si>
  <si>
    <t>Felder mit der Farbe Lila sind veränderbar!</t>
  </si>
  <si>
    <t>Sie richtet sich nach der rechtlichen Anerkennung Ihrer Angaben sowie den eingereichten Nachweisen und kann daher von dieser Berechnung abweichen.</t>
  </si>
  <si>
    <t>Die endgültige Gebührenhöhe wird durch die Fachabteilung Service-Center Bildung und Betreuung der Universitätsstadt Tübingen  festgesetzt.</t>
  </si>
  <si>
    <r>
      <t xml:space="preserve">Dies ist eine </t>
    </r>
    <r>
      <rPr>
        <b/>
        <sz val="11"/>
        <color theme="1"/>
        <rFont val="Calibri"/>
        <family val="2"/>
        <scheme val="minor"/>
      </rPr>
      <t>vorläufige</t>
    </r>
    <r>
      <rPr>
        <sz val="11"/>
        <color theme="1"/>
        <rFont val="Calibri"/>
        <family val="2"/>
        <scheme val="minor"/>
      </rPr>
      <t xml:space="preserve"> Berechnung, mit der Sie die Höhe der Gebühr für die Betreuung in Tübinger Kindertageseinrichtungen ermitteln können. </t>
    </r>
  </si>
  <si>
    <t>Kita-Gebührenrechner online</t>
  </si>
  <si>
    <t>Anzahl der kindergeldberechtigten Kinder im Haushalt:</t>
  </si>
  <si>
    <t xml:space="preserve">Einkommen </t>
  </si>
  <si>
    <t>Wöchentliche Betreuungszeit in der Kindertageseinrichtung</t>
  </si>
  <si>
    <t>(Angebot in der Kindertageseinrichtung)</t>
  </si>
  <si>
    <t>Gilt nur für Kinder die in Tübingen gemeldet sind:</t>
  </si>
  <si>
    <t>Hier können Sie sich die vorläufigen Kita-Gebühren online berechnen lassen.</t>
  </si>
  <si>
    <t xml:space="preserve">Sie haben mindestens zwei Kinder, die gleichzeitig in einer Tübinger Kindertageseinrichtung </t>
  </si>
  <si>
    <t>betreut werden?</t>
  </si>
  <si>
    <t>Ja</t>
  </si>
  <si>
    <t>Nein</t>
  </si>
  <si>
    <t>Bitte auswählen:</t>
  </si>
  <si>
    <t xml:space="preserve">Zusätzliche Geschwisterermäßigung für gleichzeitige Betreuung in Tübinger Kindertageseinrichtungen </t>
  </si>
  <si>
    <t>Grundgebühr n. Einkommen</t>
  </si>
  <si>
    <t>Ermäßigung in Prozent</t>
  </si>
  <si>
    <t>(für Kinder in Familie)</t>
  </si>
  <si>
    <t xml:space="preserve">Ermäßigte Gebühr mit Geschwisterermäßigung für Kinder über 3 Jahre </t>
  </si>
  <si>
    <t xml:space="preserve">Ermäßigte Gebühr mit Geschwisterermäßigung für Kinder unter 3 Jahre </t>
  </si>
  <si>
    <t>Ermäßigte Gebühr für Kinder über 3 Jahre</t>
  </si>
  <si>
    <t>Ermäßigte Gebühr für Kinder unter 3 Jahre</t>
  </si>
  <si>
    <t>Wenn ja, verringern sich Ihre Gebühren um weitere 20%: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</si>
</sst>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\ &quot;€&quot;"/>
    <numFmt numFmtId="166" formatCode="#,##0.00\ &quot;€&quot;"/>
  </numFmts>
  <fonts count="21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u/>
      <sz val="14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u/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1010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555555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66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3" fillId="0" borderId="0"/>
    <xf numFmtId="164" fontId="5" fillId="0" borderId="0" applyFont="0" applyFill="0" applyBorder="0" applyAlignment="0" applyProtection="0"/>
    <xf numFmtId="0" fontId="8" fillId="0" borderId="0"/>
    <xf numFmtId="9" fontId="5" fillId="0" borderId="0" applyFont="0" applyFill="0" applyBorder="0" applyAlignment="0" applyProtection="0"/>
    <xf numFmtId="0" fontId="5" fillId="0" borderId="0"/>
    <xf numFmtId="44" fontId="1" fillId="0" borderId="0" applyFont="0" applyFill="0" applyBorder="0" applyAlignment="0" applyProtection="0"/>
    <xf numFmtId="0" fontId="1" fillId="0" borderId="0"/>
    <xf numFmtId="44" fontId="5" fillId="0" borderId="0" applyFont="0" applyFill="0" applyBorder="0" applyAlignment="0" applyProtection="0"/>
  </cellStyleXfs>
  <cellXfs count="101">
    <xf numFmtId="0" fontId="0" fillId="0" borderId="0" xfId="0"/>
    <xf numFmtId="0" fontId="9" fillId="0" borderId="0" xfId="0" applyFont="1" applyFill="1" applyBorder="1"/>
    <xf numFmtId="0" fontId="10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6" fillId="0" borderId="1" xfId="0" applyFont="1" applyFill="1" applyBorder="1" applyAlignment="1">
      <alignment horizontal="left"/>
    </xf>
    <xf numFmtId="0" fontId="3" fillId="0" borderId="2" xfId="0" applyFont="1" applyFill="1" applyBorder="1"/>
    <xf numFmtId="0" fontId="3" fillId="0" borderId="3" xfId="0" applyFont="1" applyFill="1" applyBorder="1"/>
    <xf numFmtId="0" fontId="3" fillId="0" borderId="1" xfId="0" applyFont="1" applyFill="1" applyBorder="1"/>
    <xf numFmtId="0" fontId="6" fillId="0" borderId="4" xfId="0" applyFont="1" applyFill="1" applyBorder="1"/>
    <xf numFmtId="0" fontId="3" fillId="0" borderId="5" xfId="0" applyFont="1" applyFill="1" applyBorder="1"/>
    <xf numFmtId="0" fontId="3" fillId="0" borderId="4" xfId="0" applyFont="1" applyFill="1" applyBorder="1"/>
    <xf numFmtId="0" fontId="5" fillId="0" borderId="4" xfId="0" applyFont="1" applyFill="1" applyBorder="1"/>
    <xf numFmtId="0" fontId="6" fillId="0" borderId="0" xfId="0" applyFont="1" applyFill="1" applyBorder="1" applyAlignment="1">
      <alignment horizontal="center"/>
    </xf>
    <xf numFmtId="0" fontId="6" fillId="4" borderId="6" xfId="0" applyFont="1" applyFill="1" applyBorder="1"/>
    <xf numFmtId="0" fontId="6" fillId="4" borderId="9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11" fillId="0" borderId="0" xfId="0" applyFont="1" applyFill="1" applyBorder="1"/>
    <xf numFmtId="3" fontId="11" fillId="0" borderId="4" xfId="0" applyNumberFormat="1" applyFont="1" applyFill="1" applyBorder="1"/>
    <xf numFmtId="10" fontId="11" fillId="0" borderId="11" xfId="0" applyNumberFormat="1" applyFont="1" applyFill="1" applyBorder="1"/>
    <xf numFmtId="9" fontId="3" fillId="0" borderId="1" xfId="0" applyNumberFormat="1" applyFont="1" applyFill="1" applyBorder="1"/>
    <xf numFmtId="9" fontId="3" fillId="0" borderId="4" xfId="0" applyNumberFormat="1" applyFont="1" applyFill="1" applyBorder="1"/>
    <xf numFmtId="0" fontId="3" fillId="0" borderId="13" xfId="0" applyFont="1" applyFill="1" applyBorder="1"/>
    <xf numFmtId="0" fontId="3" fillId="0" borderId="14" xfId="0" applyFont="1" applyFill="1" applyBorder="1"/>
    <xf numFmtId="0" fontId="3" fillId="0" borderId="15" xfId="0" applyFont="1" applyFill="1" applyBorder="1"/>
    <xf numFmtId="0" fontId="5" fillId="0" borderId="0" xfId="0" applyFont="1" applyFill="1" applyBorder="1"/>
    <xf numFmtId="10" fontId="3" fillId="0" borderId="0" xfId="0" applyNumberFormat="1" applyFont="1" applyFill="1" applyBorder="1"/>
    <xf numFmtId="10" fontId="3" fillId="0" borderId="2" xfId="0" applyNumberFormat="1" applyFont="1" applyFill="1" applyBorder="1"/>
    <xf numFmtId="10" fontId="3" fillId="0" borderId="3" xfId="0" applyNumberFormat="1" applyFont="1" applyFill="1" applyBorder="1"/>
    <xf numFmtId="10" fontId="3" fillId="0" borderId="5" xfId="0" applyNumberFormat="1" applyFont="1" applyFill="1" applyBorder="1"/>
    <xf numFmtId="1" fontId="11" fillId="0" borderId="0" xfId="0" applyNumberFormat="1" applyFont="1" applyFill="1" applyBorder="1"/>
    <xf numFmtId="0" fontId="11" fillId="0" borderId="5" xfId="0" applyFont="1" applyFill="1" applyBorder="1"/>
    <xf numFmtId="0" fontId="6" fillId="0" borderId="5" xfId="0" applyFont="1" applyFill="1" applyBorder="1" applyAlignment="1">
      <alignment horizontal="center"/>
    </xf>
    <xf numFmtId="0" fontId="11" fillId="0" borderId="1" xfId="0" applyFont="1" applyFill="1" applyBorder="1"/>
    <xf numFmtId="0" fontId="11" fillId="0" borderId="10" xfId="0" applyFont="1" applyFill="1" applyBorder="1"/>
    <xf numFmtId="3" fontId="7" fillId="0" borderId="13" xfId="0" applyNumberFormat="1" applyFont="1" applyFill="1" applyBorder="1"/>
    <xf numFmtId="10" fontId="11" fillId="0" borderId="12" xfId="0" applyNumberFormat="1" applyFont="1" applyFill="1" applyBorder="1"/>
    <xf numFmtId="3" fontId="6" fillId="7" borderId="6" xfId="0" applyNumberFormat="1" applyFont="1" applyFill="1" applyBorder="1"/>
    <xf numFmtId="10" fontId="6" fillId="7" borderId="7" xfId="0" applyNumberFormat="1" applyFont="1" applyFill="1" applyBorder="1"/>
    <xf numFmtId="0" fontId="4" fillId="7" borderId="7" xfId="0" applyFont="1" applyFill="1" applyBorder="1"/>
    <xf numFmtId="0" fontId="6" fillId="7" borderId="8" xfId="0" applyFont="1" applyFill="1" applyBorder="1"/>
    <xf numFmtId="10" fontId="7" fillId="0" borderId="0" xfId="0" applyNumberFormat="1" applyFont="1" applyFill="1" applyBorder="1"/>
    <xf numFmtId="0" fontId="3" fillId="11" borderId="4" xfId="0" applyFont="1" applyFill="1" applyBorder="1"/>
    <xf numFmtId="0" fontId="3" fillId="11" borderId="0" xfId="0" applyFont="1" applyFill="1" applyBorder="1"/>
    <xf numFmtId="0" fontId="3" fillId="11" borderId="5" xfId="0" applyFont="1" applyFill="1" applyBorder="1"/>
    <xf numFmtId="0" fontId="4" fillId="8" borderId="2" xfId="0" applyFont="1" applyFill="1" applyBorder="1" applyAlignment="1">
      <alignment horizontal="center" vertical="center"/>
    </xf>
    <xf numFmtId="0" fontId="3" fillId="11" borderId="1" xfId="0" applyFont="1" applyFill="1" applyBorder="1"/>
    <xf numFmtId="0" fontId="6" fillId="11" borderId="2" xfId="0" applyFont="1" applyFill="1" applyBorder="1"/>
    <xf numFmtId="0" fontId="6" fillId="11" borderId="3" xfId="0" applyFont="1" applyFill="1" applyBorder="1"/>
    <xf numFmtId="9" fontId="5" fillId="11" borderId="0" xfId="0" applyNumberFormat="1" applyFont="1" applyFill="1" applyBorder="1"/>
    <xf numFmtId="9" fontId="3" fillId="11" borderId="0" xfId="0" applyNumberFormat="1" applyFont="1" applyFill="1" applyBorder="1"/>
    <xf numFmtId="9" fontId="5" fillId="11" borderId="5" xfId="0" applyNumberFormat="1" applyFont="1" applyFill="1" applyBorder="1"/>
    <xf numFmtId="10" fontId="4" fillId="2" borderId="9" xfId="0" applyNumberFormat="1" applyFont="1" applyFill="1" applyBorder="1" applyProtection="1">
      <protection locked="0"/>
    </xf>
    <xf numFmtId="0" fontId="4" fillId="2" borderId="9" xfId="0" applyNumberFormat="1" applyFont="1" applyFill="1" applyBorder="1" applyProtection="1">
      <protection locked="0"/>
    </xf>
    <xf numFmtId="9" fontId="4" fillId="2" borderId="9" xfId="0" applyNumberFormat="1" applyFont="1" applyFill="1" applyBorder="1" applyProtection="1">
      <protection locked="0"/>
    </xf>
    <xf numFmtId="0" fontId="6" fillId="13" borderId="9" xfId="0" applyFont="1" applyFill="1" applyBorder="1" applyAlignment="1" applyProtection="1">
      <alignment horizontal="center" vertical="center"/>
      <protection locked="0"/>
    </xf>
    <xf numFmtId="0" fontId="10" fillId="12" borderId="9" xfId="0" applyFont="1" applyFill="1" applyBorder="1"/>
    <xf numFmtId="0" fontId="10" fillId="0" borderId="7" xfId="0" applyFont="1" applyFill="1" applyBorder="1"/>
    <xf numFmtId="0" fontId="10" fillId="0" borderId="8" xfId="0" applyFont="1" applyFill="1" applyBorder="1"/>
    <xf numFmtId="0" fontId="12" fillId="0" borderId="7" xfId="0" applyFont="1" applyFill="1" applyBorder="1"/>
    <xf numFmtId="165" fontId="3" fillId="6" borderId="9" xfId="0" applyNumberFormat="1" applyFont="1" applyFill="1" applyBorder="1"/>
    <xf numFmtId="10" fontId="3" fillId="6" borderId="9" xfId="0" applyNumberFormat="1" applyFont="1" applyFill="1" applyBorder="1"/>
    <xf numFmtId="9" fontId="3" fillId="0" borderId="0" xfId="0" applyNumberFormat="1" applyFont="1" applyFill="1" applyBorder="1"/>
    <xf numFmtId="0" fontId="17" fillId="14" borderId="9" xfId="0" applyFont="1" applyFill="1" applyBorder="1" applyProtection="1">
      <protection locked="0"/>
    </xf>
    <xf numFmtId="165" fontId="17" fillId="14" borderId="9" xfId="0" applyNumberFormat="1" applyFont="1" applyFill="1" applyBorder="1" applyProtection="1">
      <protection locked="0"/>
    </xf>
    <xf numFmtId="0" fontId="15" fillId="14" borderId="9" xfId="0" applyFont="1" applyFill="1" applyBorder="1" applyProtection="1">
      <protection locked="0"/>
    </xf>
    <xf numFmtId="0" fontId="14" fillId="0" borderId="0" xfId="0" applyFont="1" applyAlignment="1" applyProtection="1">
      <alignment horizontal="left" vertical="center"/>
    </xf>
    <xf numFmtId="0" fontId="15" fillId="0" borderId="0" xfId="0" applyFont="1" applyProtection="1"/>
    <xf numFmtId="0" fontId="16" fillId="0" borderId="0" xfId="0" applyFont="1" applyAlignment="1" applyProtection="1">
      <alignment horizontal="left" vertical="center"/>
    </xf>
    <xf numFmtId="0" fontId="8" fillId="0" borderId="0" xfId="0" applyFont="1" applyProtection="1"/>
    <xf numFmtId="0" fontId="17" fillId="0" borderId="0" xfId="0" applyFont="1" applyFill="1" applyBorder="1" applyProtection="1"/>
    <xf numFmtId="0" fontId="18" fillId="0" borderId="0" xfId="0" applyFont="1" applyProtection="1"/>
    <xf numFmtId="0" fontId="19" fillId="15" borderId="6" xfId="0" applyFont="1" applyFill="1" applyBorder="1" applyProtection="1"/>
    <xf numFmtId="0" fontId="17" fillId="15" borderId="7" xfId="0" applyFont="1" applyFill="1" applyBorder="1" applyProtection="1"/>
    <xf numFmtId="0" fontId="20" fillId="15" borderId="7" xfId="0" applyFont="1" applyFill="1" applyBorder="1" applyProtection="1"/>
    <xf numFmtId="165" fontId="19" fillId="15" borderId="9" xfId="0" applyNumberFormat="1" applyFont="1" applyFill="1" applyBorder="1" applyAlignment="1" applyProtection="1">
      <alignment vertical="center"/>
    </xf>
    <xf numFmtId="0" fontId="15" fillId="0" borderId="0" xfId="0" applyFont="1" applyFill="1" applyBorder="1" applyProtection="1"/>
    <xf numFmtId="166" fontId="15" fillId="0" borderId="0" xfId="0" applyNumberFormat="1" applyFont="1" applyProtection="1"/>
    <xf numFmtId="165" fontId="15" fillId="0" borderId="0" xfId="0" applyNumberFormat="1" applyFont="1" applyProtection="1"/>
    <xf numFmtId="0" fontId="19" fillId="0" borderId="0" xfId="0" applyFont="1" applyProtection="1"/>
    <xf numFmtId="0" fontId="15" fillId="15" borderId="7" xfId="0" applyFont="1" applyFill="1" applyBorder="1" applyProtection="1"/>
    <xf numFmtId="0" fontId="5" fillId="3" borderId="6" xfId="0" applyFont="1" applyFill="1" applyBorder="1" applyAlignment="1">
      <alignment horizontal="center" vertical="top"/>
    </xf>
    <xf numFmtId="0" fontId="0" fillId="3" borderId="7" xfId="0" applyFill="1" applyBorder="1" applyAlignment="1">
      <alignment horizontal="center" vertical="top"/>
    </xf>
    <xf numFmtId="0" fontId="0" fillId="3" borderId="8" xfId="0" applyFill="1" applyBorder="1" applyAlignment="1">
      <alignment horizontal="center" vertical="top"/>
    </xf>
    <xf numFmtId="0" fontId="4" fillId="9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9" fontId="4" fillId="9" borderId="13" xfId="1" applyNumberFormat="1" applyFont="1" applyFill="1" applyBorder="1" applyAlignment="1">
      <alignment horizontal="center"/>
    </xf>
    <xf numFmtId="0" fontId="0" fillId="0" borderId="15" xfId="0" applyBorder="1" applyAlignment="1"/>
    <xf numFmtId="0" fontId="6" fillId="8" borderId="1" xfId="0" applyFont="1" applyFill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4" fillId="10" borderId="1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4" xfId="0" applyBorder="1" applyAlignment="1">
      <alignment vertical="center"/>
    </xf>
    <xf numFmtId="0" fontId="4" fillId="10" borderId="3" xfId="0" applyFont="1" applyFill="1" applyBorder="1" applyAlignment="1">
      <alignment horizontal="left" vertical="center"/>
    </xf>
    <xf numFmtId="0" fontId="2" fillId="0" borderId="15" xfId="0" applyFont="1" applyBorder="1" applyAlignment="1">
      <alignment vertical="center"/>
    </xf>
    <xf numFmtId="0" fontId="6" fillId="8" borderId="3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9" fontId="4" fillId="12" borderId="13" xfId="1" applyNumberFormat="1" applyFont="1" applyFill="1" applyBorder="1" applyAlignment="1" applyProtection="1">
      <alignment horizontal="center"/>
      <protection locked="0"/>
    </xf>
    <xf numFmtId="0" fontId="0" fillId="12" borderId="15" xfId="0" applyFill="1" applyBorder="1" applyAlignment="1" applyProtection="1">
      <protection locked="0"/>
    </xf>
  </cellXfs>
  <cellStyles count="9">
    <cellStyle name="Komma 2" xfId="2"/>
    <cellStyle name="Prozent 2" xfId="4"/>
    <cellStyle name="Standard" xfId="0" builtinId="0"/>
    <cellStyle name="Standard 2" xfId="3"/>
    <cellStyle name="Standard 3" xfId="5"/>
    <cellStyle name="Standard 4" xfId="7"/>
    <cellStyle name="Standard 5" xfId="1"/>
    <cellStyle name="Währung 2" xfId="6"/>
    <cellStyle name="Währung 3" xfId="8"/>
  </cellStyles>
  <dxfs count="0"/>
  <tableStyles count="0" defaultTableStyle="TableStyleMedium2" defaultPivotStyle="PivotStyleLight16"/>
  <colors>
    <mruColors>
      <color rgb="FFFFFF66"/>
      <color rgb="FFFFFF99"/>
      <color rgb="FFFFFFCC"/>
      <color rgb="FFFF9999"/>
      <color rgb="FFFF7C80"/>
      <color rgb="FFFFCC66"/>
      <color rgb="FFEF90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32"/>
  <sheetViews>
    <sheetView tabSelected="1" workbookViewId="0">
      <selection activeCell="E26" sqref="E26"/>
    </sheetView>
  </sheetViews>
  <sheetFormatPr baseColWidth="10" defaultRowHeight="12.75" x14ac:dyDescent="0.2"/>
  <cols>
    <col min="1" max="3" width="11.42578125" style="69"/>
    <col min="4" max="4" width="27.85546875" style="69" customWidth="1"/>
    <col min="5" max="16384" width="11.42578125" style="69"/>
  </cols>
  <sheetData>
    <row r="1" spans="1:7" ht="15" x14ac:dyDescent="0.2">
      <c r="A1" s="68" t="s">
        <v>26</v>
      </c>
    </row>
    <row r="2" spans="1:7" x14ac:dyDescent="0.2">
      <c r="A2" s="70" t="s">
        <v>32</v>
      </c>
    </row>
    <row r="4" spans="1:7" s="71" customFormat="1" ht="15" x14ac:dyDescent="0.25">
      <c r="A4" s="71" t="s">
        <v>25</v>
      </c>
    </row>
    <row r="5" spans="1:7" s="71" customFormat="1" ht="15" x14ac:dyDescent="0.25">
      <c r="A5" s="71" t="s">
        <v>24</v>
      </c>
    </row>
    <row r="6" spans="1:7" s="71" customFormat="1" ht="15" x14ac:dyDescent="0.25">
      <c r="A6" s="71" t="s">
        <v>23</v>
      </c>
    </row>
    <row r="7" spans="1:7" s="71" customFormat="1" ht="15" x14ac:dyDescent="0.25"/>
    <row r="8" spans="1:7" s="71" customFormat="1" ht="15" x14ac:dyDescent="0.25">
      <c r="A8" s="71" t="s">
        <v>31</v>
      </c>
    </row>
    <row r="9" spans="1:7" ht="13.5" thickBot="1" x14ac:dyDescent="0.25"/>
    <row r="10" spans="1:7" ht="13.5" thickBot="1" x14ac:dyDescent="0.25">
      <c r="A10" s="69" t="s">
        <v>27</v>
      </c>
      <c r="E10" s="65">
        <v>2</v>
      </c>
    </row>
    <row r="11" spans="1:7" ht="13.5" thickBot="1" x14ac:dyDescent="0.25">
      <c r="E11" s="72"/>
    </row>
    <row r="12" spans="1:7" ht="13.5" thickBot="1" x14ac:dyDescent="0.25">
      <c r="A12" s="69" t="s">
        <v>28</v>
      </c>
      <c r="E12" s="66">
        <v>36000</v>
      </c>
      <c r="G12" s="73"/>
    </row>
    <row r="13" spans="1:7" ht="13.5" thickBot="1" x14ac:dyDescent="0.25"/>
    <row r="14" spans="1:7" ht="13.5" thickBot="1" x14ac:dyDescent="0.25">
      <c r="A14" s="69" t="s">
        <v>29</v>
      </c>
      <c r="E14" s="65">
        <v>40</v>
      </c>
    </row>
    <row r="15" spans="1:7" x14ac:dyDescent="0.2">
      <c r="A15" s="69" t="s">
        <v>30</v>
      </c>
    </row>
    <row r="17" spans="1:8" ht="13.5" thickBot="1" x14ac:dyDescent="0.25"/>
    <row r="18" spans="1:8" ht="13.5" thickBot="1" x14ac:dyDescent="0.25">
      <c r="A18" s="74" t="s">
        <v>44</v>
      </c>
      <c r="B18" s="75"/>
      <c r="C18" s="75"/>
      <c r="D18" s="76"/>
      <c r="E18" s="77">
        <f>ROUND('Grundlage Gebührenberechnung'!I36-'Grundlage Gebührenberechnung'!I36*'Grundlage Gebührenberechnung'!I38,0)</f>
        <v>132</v>
      </c>
      <c r="F18" s="72"/>
      <c r="G18" s="78"/>
      <c r="H18" s="79"/>
    </row>
    <row r="19" spans="1:8" ht="13.5" thickBot="1" x14ac:dyDescent="0.25">
      <c r="B19" s="78"/>
      <c r="C19" s="78"/>
      <c r="D19" s="78"/>
      <c r="F19" s="78"/>
      <c r="G19" s="78"/>
    </row>
    <row r="20" spans="1:8" ht="13.5" thickBot="1" x14ac:dyDescent="0.25">
      <c r="A20" s="74" t="s">
        <v>45</v>
      </c>
      <c r="B20" s="75"/>
      <c r="C20" s="75"/>
      <c r="D20" s="76"/>
      <c r="E20" s="77">
        <f>ROUND((('Grundlage Gebührenberechnung'!I36-'Grundlage Gebührenberechnung'!I36*'Grundlage Gebührenberechnung'!I38)*'Grundlage Gebührenberechnung'!D6),0)</f>
        <v>146</v>
      </c>
      <c r="F20" s="72"/>
      <c r="G20" s="78"/>
      <c r="H20" s="80"/>
    </row>
    <row r="23" spans="1:8" x14ac:dyDescent="0.2">
      <c r="A23" s="81" t="s">
        <v>33</v>
      </c>
      <c r="B23" s="81"/>
    </row>
    <row r="24" spans="1:8" x14ac:dyDescent="0.2">
      <c r="A24" s="81" t="s">
        <v>34</v>
      </c>
      <c r="B24" s="81"/>
    </row>
    <row r="25" spans="1:8" ht="13.5" thickBot="1" x14ac:dyDescent="0.25"/>
    <row r="26" spans="1:8" ht="13.5" thickBot="1" x14ac:dyDescent="0.25">
      <c r="A26" s="69" t="s">
        <v>37</v>
      </c>
      <c r="E26" s="67" t="s">
        <v>36</v>
      </c>
    </row>
    <row r="28" spans="1:8" x14ac:dyDescent="0.2">
      <c r="A28" s="69" t="s">
        <v>46</v>
      </c>
    </row>
    <row r="29" spans="1:8" ht="13.5" thickBot="1" x14ac:dyDescent="0.25"/>
    <row r="30" spans="1:8" ht="13.5" thickBot="1" x14ac:dyDescent="0.25">
      <c r="A30" s="74" t="s">
        <v>42</v>
      </c>
      <c r="B30" s="82"/>
      <c r="C30" s="82"/>
      <c r="D30" s="82"/>
      <c r="E30" s="77">
        <f>IF(E26="Nein",E18,E18-E18*'Grundlage Gebührenberechnung'!I34)</f>
        <v>132</v>
      </c>
      <c r="F30" s="72"/>
      <c r="G30" s="78"/>
    </row>
    <row r="31" spans="1:8" ht="13.5" thickBot="1" x14ac:dyDescent="0.25">
      <c r="F31" s="78"/>
      <c r="G31" s="78"/>
    </row>
    <row r="32" spans="1:8" ht="13.5" thickBot="1" x14ac:dyDescent="0.25">
      <c r="A32" s="74" t="s">
        <v>43</v>
      </c>
      <c r="B32" s="82"/>
      <c r="C32" s="82"/>
      <c r="D32" s="82"/>
      <c r="E32" s="77">
        <f>IF(E26="Nein",E20,E20-E20*'Grundlage Gebührenberechnung'!I34)</f>
        <v>146</v>
      </c>
      <c r="F32" s="72"/>
      <c r="G32" s="78"/>
    </row>
  </sheetData>
  <sheetProtection algorithmName="SHA-512" hashValue="tTPi6UZvsUjpcr9dPIUrV3tcdlmOvKjr0qfK5MWj2RJHDQWtpZValwLO4ocj8cWyNdnbv07pP5Ksg/GNlYz6/g==" saltValue="f2/+uXAZF2SmJNB2X3vohA==" spinCount="100000" sheet="1" objects="1" scenarios="1" selectLockedCells="1"/>
  <dataValidations count="1">
    <dataValidation type="list" allowBlank="1" showInputMessage="1" showErrorMessage="1" sqref="E26">
      <formula1>Geschwisterermäßigung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39"/>
  <sheetViews>
    <sheetView workbookViewId="0">
      <selection activeCell="L34" sqref="L34"/>
    </sheetView>
  </sheetViews>
  <sheetFormatPr baseColWidth="10" defaultRowHeight="12.75" x14ac:dyDescent="0.2"/>
  <cols>
    <col min="1" max="1" width="22.28515625" style="3" customWidth="1"/>
    <col min="2" max="11" width="10.140625" style="3" customWidth="1"/>
    <col min="12" max="12" width="18.85546875" style="3" customWidth="1"/>
    <col min="13" max="14" width="10.140625" style="3" customWidth="1"/>
    <col min="15" max="250" width="11.42578125" style="3"/>
    <col min="251" max="251" width="18.85546875" style="3" customWidth="1"/>
    <col min="252" max="252" width="10.140625" style="3" customWidth="1"/>
    <col min="253" max="253" width="9.140625" style="3" customWidth="1"/>
    <col min="254" max="254" width="9.7109375" style="3" customWidth="1"/>
    <col min="255" max="255" width="8.42578125" style="3" customWidth="1"/>
    <col min="256" max="256" width="9.28515625" style="3" customWidth="1"/>
    <col min="257" max="257" width="8.5703125" style="3" customWidth="1"/>
    <col min="258" max="258" width="8.28515625" style="3" customWidth="1"/>
    <col min="259" max="259" width="8.42578125" style="3" customWidth="1"/>
    <col min="260" max="260" width="6.28515625" style="3" customWidth="1"/>
    <col min="261" max="261" width="5.7109375" style="3" customWidth="1"/>
    <col min="262" max="262" width="6.7109375" style="3" customWidth="1"/>
    <col min="263" max="263" width="6.42578125" style="3" customWidth="1"/>
    <col min="264" max="264" width="6.140625" style="3" customWidth="1"/>
    <col min="265" max="265" width="5.85546875" style="3" customWidth="1"/>
    <col min="266" max="266" width="6.28515625" style="3" customWidth="1"/>
    <col min="267" max="267" width="6.85546875" style="3" customWidth="1"/>
    <col min="268" max="268" width="6.7109375" style="3" customWidth="1"/>
    <col min="269" max="506" width="11.42578125" style="3"/>
    <col min="507" max="507" width="18.85546875" style="3" customWidth="1"/>
    <col min="508" max="508" width="10.140625" style="3" customWidth="1"/>
    <col min="509" max="509" width="9.140625" style="3" customWidth="1"/>
    <col min="510" max="510" width="9.7109375" style="3" customWidth="1"/>
    <col min="511" max="511" width="8.42578125" style="3" customWidth="1"/>
    <col min="512" max="512" width="9.28515625" style="3" customWidth="1"/>
    <col min="513" max="513" width="8.5703125" style="3" customWidth="1"/>
    <col min="514" max="514" width="8.28515625" style="3" customWidth="1"/>
    <col min="515" max="515" width="8.42578125" style="3" customWidth="1"/>
    <col min="516" max="516" width="6.28515625" style="3" customWidth="1"/>
    <col min="517" max="517" width="5.7109375" style="3" customWidth="1"/>
    <col min="518" max="518" width="6.7109375" style="3" customWidth="1"/>
    <col min="519" max="519" width="6.42578125" style="3" customWidth="1"/>
    <col min="520" max="520" width="6.140625" style="3" customWidth="1"/>
    <col min="521" max="521" width="5.85546875" style="3" customWidth="1"/>
    <col min="522" max="522" width="6.28515625" style="3" customWidth="1"/>
    <col min="523" max="523" width="6.85546875" style="3" customWidth="1"/>
    <col min="524" max="524" width="6.7109375" style="3" customWidth="1"/>
    <col min="525" max="762" width="11.42578125" style="3"/>
    <col min="763" max="763" width="18.85546875" style="3" customWidth="1"/>
    <col min="764" max="764" width="10.140625" style="3" customWidth="1"/>
    <col min="765" max="765" width="9.140625" style="3" customWidth="1"/>
    <col min="766" max="766" width="9.7109375" style="3" customWidth="1"/>
    <col min="767" max="767" width="8.42578125" style="3" customWidth="1"/>
    <col min="768" max="768" width="9.28515625" style="3" customWidth="1"/>
    <col min="769" max="769" width="8.5703125" style="3" customWidth="1"/>
    <col min="770" max="770" width="8.28515625" style="3" customWidth="1"/>
    <col min="771" max="771" width="8.42578125" style="3" customWidth="1"/>
    <col min="772" max="772" width="6.28515625" style="3" customWidth="1"/>
    <col min="773" max="773" width="5.7109375" style="3" customWidth="1"/>
    <col min="774" max="774" width="6.7109375" style="3" customWidth="1"/>
    <col min="775" max="775" width="6.42578125" style="3" customWidth="1"/>
    <col min="776" max="776" width="6.140625" style="3" customWidth="1"/>
    <col min="777" max="777" width="5.85546875" style="3" customWidth="1"/>
    <col min="778" max="778" width="6.28515625" style="3" customWidth="1"/>
    <col min="779" max="779" width="6.85546875" style="3" customWidth="1"/>
    <col min="780" max="780" width="6.7109375" style="3" customWidth="1"/>
    <col min="781" max="1018" width="11.42578125" style="3"/>
    <col min="1019" max="1019" width="18.85546875" style="3" customWidth="1"/>
    <col min="1020" max="1020" width="10.140625" style="3" customWidth="1"/>
    <col min="1021" max="1021" width="9.140625" style="3" customWidth="1"/>
    <col min="1022" max="1022" width="9.7109375" style="3" customWidth="1"/>
    <col min="1023" max="1023" width="8.42578125" style="3" customWidth="1"/>
    <col min="1024" max="1024" width="9.28515625" style="3" customWidth="1"/>
    <col min="1025" max="1025" width="8.5703125" style="3" customWidth="1"/>
    <col min="1026" max="1026" width="8.28515625" style="3" customWidth="1"/>
    <col min="1027" max="1027" width="8.42578125" style="3" customWidth="1"/>
    <col min="1028" max="1028" width="6.28515625" style="3" customWidth="1"/>
    <col min="1029" max="1029" width="5.7109375" style="3" customWidth="1"/>
    <col min="1030" max="1030" width="6.7109375" style="3" customWidth="1"/>
    <col min="1031" max="1031" width="6.42578125" style="3" customWidth="1"/>
    <col min="1032" max="1032" width="6.140625" style="3" customWidth="1"/>
    <col min="1033" max="1033" width="5.85546875" style="3" customWidth="1"/>
    <col min="1034" max="1034" width="6.28515625" style="3" customWidth="1"/>
    <col min="1035" max="1035" width="6.85546875" style="3" customWidth="1"/>
    <col min="1036" max="1036" width="6.7109375" style="3" customWidth="1"/>
    <col min="1037" max="1274" width="11.42578125" style="3"/>
    <col min="1275" max="1275" width="18.85546875" style="3" customWidth="1"/>
    <col min="1276" max="1276" width="10.140625" style="3" customWidth="1"/>
    <col min="1277" max="1277" width="9.140625" style="3" customWidth="1"/>
    <col min="1278" max="1278" width="9.7109375" style="3" customWidth="1"/>
    <col min="1279" max="1279" width="8.42578125" style="3" customWidth="1"/>
    <col min="1280" max="1280" width="9.28515625" style="3" customWidth="1"/>
    <col min="1281" max="1281" width="8.5703125" style="3" customWidth="1"/>
    <col min="1282" max="1282" width="8.28515625" style="3" customWidth="1"/>
    <col min="1283" max="1283" width="8.42578125" style="3" customWidth="1"/>
    <col min="1284" max="1284" width="6.28515625" style="3" customWidth="1"/>
    <col min="1285" max="1285" width="5.7109375" style="3" customWidth="1"/>
    <col min="1286" max="1286" width="6.7109375" style="3" customWidth="1"/>
    <col min="1287" max="1287" width="6.42578125" style="3" customWidth="1"/>
    <col min="1288" max="1288" width="6.140625" style="3" customWidth="1"/>
    <col min="1289" max="1289" width="5.85546875" style="3" customWidth="1"/>
    <col min="1290" max="1290" width="6.28515625" style="3" customWidth="1"/>
    <col min="1291" max="1291" width="6.85546875" style="3" customWidth="1"/>
    <col min="1292" max="1292" width="6.7109375" style="3" customWidth="1"/>
    <col min="1293" max="1530" width="11.42578125" style="3"/>
    <col min="1531" max="1531" width="18.85546875" style="3" customWidth="1"/>
    <col min="1532" max="1532" width="10.140625" style="3" customWidth="1"/>
    <col min="1533" max="1533" width="9.140625" style="3" customWidth="1"/>
    <col min="1534" max="1534" width="9.7109375" style="3" customWidth="1"/>
    <col min="1535" max="1535" width="8.42578125" style="3" customWidth="1"/>
    <col min="1536" max="1536" width="9.28515625" style="3" customWidth="1"/>
    <col min="1537" max="1537" width="8.5703125" style="3" customWidth="1"/>
    <col min="1538" max="1538" width="8.28515625" style="3" customWidth="1"/>
    <col min="1539" max="1539" width="8.42578125" style="3" customWidth="1"/>
    <col min="1540" max="1540" width="6.28515625" style="3" customWidth="1"/>
    <col min="1541" max="1541" width="5.7109375" style="3" customWidth="1"/>
    <col min="1542" max="1542" width="6.7109375" style="3" customWidth="1"/>
    <col min="1543" max="1543" width="6.42578125" style="3" customWidth="1"/>
    <col min="1544" max="1544" width="6.140625" style="3" customWidth="1"/>
    <col min="1545" max="1545" width="5.85546875" style="3" customWidth="1"/>
    <col min="1546" max="1546" width="6.28515625" style="3" customWidth="1"/>
    <col min="1547" max="1547" width="6.85546875" style="3" customWidth="1"/>
    <col min="1548" max="1548" width="6.7109375" style="3" customWidth="1"/>
    <col min="1549" max="1786" width="11.42578125" style="3"/>
    <col min="1787" max="1787" width="18.85546875" style="3" customWidth="1"/>
    <col min="1788" max="1788" width="10.140625" style="3" customWidth="1"/>
    <col min="1789" max="1789" width="9.140625" style="3" customWidth="1"/>
    <col min="1790" max="1790" width="9.7109375" style="3" customWidth="1"/>
    <col min="1791" max="1791" width="8.42578125" style="3" customWidth="1"/>
    <col min="1792" max="1792" width="9.28515625" style="3" customWidth="1"/>
    <col min="1793" max="1793" width="8.5703125" style="3" customWidth="1"/>
    <col min="1794" max="1794" width="8.28515625" style="3" customWidth="1"/>
    <col min="1795" max="1795" width="8.42578125" style="3" customWidth="1"/>
    <col min="1796" max="1796" width="6.28515625" style="3" customWidth="1"/>
    <col min="1797" max="1797" width="5.7109375" style="3" customWidth="1"/>
    <col min="1798" max="1798" width="6.7109375" style="3" customWidth="1"/>
    <col min="1799" max="1799" width="6.42578125" style="3" customWidth="1"/>
    <col min="1800" max="1800" width="6.140625" style="3" customWidth="1"/>
    <col min="1801" max="1801" width="5.85546875" style="3" customWidth="1"/>
    <col min="1802" max="1802" width="6.28515625" style="3" customWidth="1"/>
    <col min="1803" max="1803" width="6.85546875" style="3" customWidth="1"/>
    <col min="1804" max="1804" width="6.7109375" style="3" customWidth="1"/>
    <col min="1805" max="2042" width="11.42578125" style="3"/>
    <col min="2043" max="2043" width="18.85546875" style="3" customWidth="1"/>
    <col min="2044" max="2044" width="10.140625" style="3" customWidth="1"/>
    <col min="2045" max="2045" width="9.140625" style="3" customWidth="1"/>
    <col min="2046" max="2046" width="9.7109375" style="3" customWidth="1"/>
    <col min="2047" max="2047" width="8.42578125" style="3" customWidth="1"/>
    <col min="2048" max="2048" width="9.28515625" style="3" customWidth="1"/>
    <col min="2049" max="2049" width="8.5703125" style="3" customWidth="1"/>
    <col min="2050" max="2050" width="8.28515625" style="3" customWidth="1"/>
    <col min="2051" max="2051" width="8.42578125" style="3" customWidth="1"/>
    <col min="2052" max="2052" width="6.28515625" style="3" customWidth="1"/>
    <col min="2053" max="2053" width="5.7109375" style="3" customWidth="1"/>
    <col min="2054" max="2054" width="6.7109375" style="3" customWidth="1"/>
    <col min="2055" max="2055" width="6.42578125" style="3" customWidth="1"/>
    <col min="2056" max="2056" width="6.140625" style="3" customWidth="1"/>
    <col min="2057" max="2057" width="5.85546875" style="3" customWidth="1"/>
    <col min="2058" max="2058" width="6.28515625" style="3" customWidth="1"/>
    <col min="2059" max="2059" width="6.85546875" style="3" customWidth="1"/>
    <col min="2060" max="2060" width="6.7109375" style="3" customWidth="1"/>
    <col min="2061" max="2298" width="11.42578125" style="3"/>
    <col min="2299" max="2299" width="18.85546875" style="3" customWidth="1"/>
    <col min="2300" max="2300" width="10.140625" style="3" customWidth="1"/>
    <col min="2301" max="2301" width="9.140625" style="3" customWidth="1"/>
    <col min="2302" max="2302" width="9.7109375" style="3" customWidth="1"/>
    <col min="2303" max="2303" width="8.42578125" style="3" customWidth="1"/>
    <col min="2304" max="2304" width="9.28515625" style="3" customWidth="1"/>
    <col min="2305" max="2305" width="8.5703125" style="3" customWidth="1"/>
    <col min="2306" max="2306" width="8.28515625" style="3" customWidth="1"/>
    <col min="2307" max="2307" width="8.42578125" style="3" customWidth="1"/>
    <col min="2308" max="2308" width="6.28515625" style="3" customWidth="1"/>
    <col min="2309" max="2309" width="5.7109375" style="3" customWidth="1"/>
    <col min="2310" max="2310" width="6.7109375" style="3" customWidth="1"/>
    <col min="2311" max="2311" width="6.42578125" style="3" customWidth="1"/>
    <col min="2312" max="2312" width="6.140625" style="3" customWidth="1"/>
    <col min="2313" max="2313" width="5.85546875" style="3" customWidth="1"/>
    <col min="2314" max="2314" width="6.28515625" style="3" customWidth="1"/>
    <col min="2315" max="2315" width="6.85546875" style="3" customWidth="1"/>
    <col min="2316" max="2316" width="6.7109375" style="3" customWidth="1"/>
    <col min="2317" max="2554" width="11.42578125" style="3"/>
    <col min="2555" max="2555" width="18.85546875" style="3" customWidth="1"/>
    <col min="2556" max="2556" width="10.140625" style="3" customWidth="1"/>
    <col min="2557" max="2557" width="9.140625" style="3" customWidth="1"/>
    <col min="2558" max="2558" width="9.7109375" style="3" customWidth="1"/>
    <col min="2559" max="2559" width="8.42578125" style="3" customWidth="1"/>
    <col min="2560" max="2560" width="9.28515625" style="3" customWidth="1"/>
    <col min="2561" max="2561" width="8.5703125" style="3" customWidth="1"/>
    <col min="2562" max="2562" width="8.28515625" style="3" customWidth="1"/>
    <col min="2563" max="2563" width="8.42578125" style="3" customWidth="1"/>
    <col min="2564" max="2564" width="6.28515625" style="3" customWidth="1"/>
    <col min="2565" max="2565" width="5.7109375" style="3" customWidth="1"/>
    <col min="2566" max="2566" width="6.7109375" style="3" customWidth="1"/>
    <col min="2567" max="2567" width="6.42578125" style="3" customWidth="1"/>
    <col min="2568" max="2568" width="6.140625" style="3" customWidth="1"/>
    <col min="2569" max="2569" width="5.85546875" style="3" customWidth="1"/>
    <col min="2570" max="2570" width="6.28515625" style="3" customWidth="1"/>
    <col min="2571" max="2571" width="6.85546875" style="3" customWidth="1"/>
    <col min="2572" max="2572" width="6.7109375" style="3" customWidth="1"/>
    <col min="2573" max="2810" width="11.42578125" style="3"/>
    <col min="2811" max="2811" width="18.85546875" style="3" customWidth="1"/>
    <col min="2812" max="2812" width="10.140625" style="3" customWidth="1"/>
    <col min="2813" max="2813" width="9.140625" style="3" customWidth="1"/>
    <col min="2814" max="2814" width="9.7109375" style="3" customWidth="1"/>
    <col min="2815" max="2815" width="8.42578125" style="3" customWidth="1"/>
    <col min="2816" max="2816" width="9.28515625" style="3" customWidth="1"/>
    <col min="2817" max="2817" width="8.5703125" style="3" customWidth="1"/>
    <col min="2818" max="2818" width="8.28515625" style="3" customWidth="1"/>
    <col min="2819" max="2819" width="8.42578125" style="3" customWidth="1"/>
    <col min="2820" max="2820" width="6.28515625" style="3" customWidth="1"/>
    <col min="2821" max="2821" width="5.7109375" style="3" customWidth="1"/>
    <col min="2822" max="2822" width="6.7109375" style="3" customWidth="1"/>
    <col min="2823" max="2823" width="6.42578125" style="3" customWidth="1"/>
    <col min="2824" max="2824" width="6.140625" style="3" customWidth="1"/>
    <col min="2825" max="2825" width="5.85546875" style="3" customWidth="1"/>
    <col min="2826" max="2826" width="6.28515625" style="3" customWidth="1"/>
    <col min="2827" max="2827" width="6.85546875" style="3" customWidth="1"/>
    <col min="2828" max="2828" width="6.7109375" style="3" customWidth="1"/>
    <col min="2829" max="3066" width="11.42578125" style="3"/>
    <col min="3067" max="3067" width="18.85546875" style="3" customWidth="1"/>
    <col min="3068" max="3068" width="10.140625" style="3" customWidth="1"/>
    <col min="3069" max="3069" width="9.140625" style="3" customWidth="1"/>
    <col min="3070" max="3070" width="9.7109375" style="3" customWidth="1"/>
    <col min="3071" max="3071" width="8.42578125" style="3" customWidth="1"/>
    <col min="3072" max="3072" width="9.28515625" style="3" customWidth="1"/>
    <col min="3073" max="3073" width="8.5703125" style="3" customWidth="1"/>
    <col min="3074" max="3074" width="8.28515625" style="3" customWidth="1"/>
    <col min="3075" max="3075" width="8.42578125" style="3" customWidth="1"/>
    <col min="3076" max="3076" width="6.28515625" style="3" customWidth="1"/>
    <col min="3077" max="3077" width="5.7109375" style="3" customWidth="1"/>
    <col min="3078" max="3078" width="6.7109375" style="3" customWidth="1"/>
    <col min="3079" max="3079" width="6.42578125" style="3" customWidth="1"/>
    <col min="3080" max="3080" width="6.140625" style="3" customWidth="1"/>
    <col min="3081" max="3081" width="5.85546875" style="3" customWidth="1"/>
    <col min="3082" max="3082" width="6.28515625" style="3" customWidth="1"/>
    <col min="3083" max="3083" width="6.85546875" style="3" customWidth="1"/>
    <col min="3084" max="3084" width="6.7109375" style="3" customWidth="1"/>
    <col min="3085" max="3322" width="11.42578125" style="3"/>
    <col min="3323" max="3323" width="18.85546875" style="3" customWidth="1"/>
    <col min="3324" max="3324" width="10.140625" style="3" customWidth="1"/>
    <col min="3325" max="3325" width="9.140625" style="3" customWidth="1"/>
    <col min="3326" max="3326" width="9.7109375" style="3" customWidth="1"/>
    <col min="3327" max="3327" width="8.42578125" style="3" customWidth="1"/>
    <col min="3328" max="3328" width="9.28515625" style="3" customWidth="1"/>
    <col min="3329" max="3329" width="8.5703125" style="3" customWidth="1"/>
    <col min="3330" max="3330" width="8.28515625" style="3" customWidth="1"/>
    <col min="3331" max="3331" width="8.42578125" style="3" customWidth="1"/>
    <col min="3332" max="3332" width="6.28515625" style="3" customWidth="1"/>
    <col min="3333" max="3333" width="5.7109375" style="3" customWidth="1"/>
    <col min="3334" max="3334" width="6.7109375" style="3" customWidth="1"/>
    <col min="3335" max="3335" width="6.42578125" style="3" customWidth="1"/>
    <col min="3336" max="3336" width="6.140625" style="3" customWidth="1"/>
    <col min="3337" max="3337" width="5.85546875" style="3" customWidth="1"/>
    <col min="3338" max="3338" width="6.28515625" style="3" customWidth="1"/>
    <col min="3339" max="3339" width="6.85546875" style="3" customWidth="1"/>
    <col min="3340" max="3340" width="6.7109375" style="3" customWidth="1"/>
    <col min="3341" max="3578" width="11.42578125" style="3"/>
    <col min="3579" max="3579" width="18.85546875" style="3" customWidth="1"/>
    <col min="3580" max="3580" width="10.140625" style="3" customWidth="1"/>
    <col min="3581" max="3581" width="9.140625" style="3" customWidth="1"/>
    <col min="3582" max="3582" width="9.7109375" style="3" customWidth="1"/>
    <col min="3583" max="3583" width="8.42578125" style="3" customWidth="1"/>
    <col min="3584" max="3584" width="9.28515625" style="3" customWidth="1"/>
    <col min="3585" max="3585" width="8.5703125" style="3" customWidth="1"/>
    <col min="3586" max="3586" width="8.28515625" style="3" customWidth="1"/>
    <col min="3587" max="3587" width="8.42578125" style="3" customWidth="1"/>
    <col min="3588" max="3588" width="6.28515625" style="3" customWidth="1"/>
    <col min="3589" max="3589" width="5.7109375" style="3" customWidth="1"/>
    <col min="3590" max="3590" width="6.7109375" style="3" customWidth="1"/>
    <col min="3591" max="3591" width="6.42578125" style="3" customWidth="1"/>
    <col min="3592" max="3592" width="6.140625" style="3" customWidth="1"/>
    <col min="3593" max="3593" width="5.85546875" style="3" customWidth="1"/>
    <col min="3594" max="3594" width="6.28515625" style="3" customWidth="1"/>
    <col min="3595" max="3595" width="6.85546875" style="3" customWidth="1"/>
    <col min="3596" max="3596" width="6.7109375" style="3" customWidth="1"/>
    <col min="3597" max="3834" width="11.42578125" style="3"/>
    <col min="3835" max="3835" width="18.85546875" style="3" customWidth="1"/>
    <col min="3836" max="3836" width="10.140625" style="3" customWidth="1"/>
    <col min="3837" max="3837" width="9.140625" style="3" customWidth="1"/>
    <col min="3838" max="3838" width="9.7109375" style="3" customWidth="1"/>
    <col min="3839" max="3839" width="8.42578125" style="3" customWidth="1"/>
    <col min="3840" max="3840" width="9.28515625" style="3" customWidth="1"/>
    <col min="3841" max="3841" width="8.5703125" style="3" customWidth="1"/>
    <col min="3842" max="3842" width="8.28515625" style="3" customWidth="1"/>
    <col min="3843" max="3843" width="8.42578125" style="3" customWidth="1"/>
    <col min="3844" max="3844" width="6.28515625" style="3" customWidth="1"/>
    <col min="3845" max="3845" width="5.7109375" style="3" customWidth="1"/>
    <col min="3846" max="3846" width="6.7109375" style="3" customWidth="1"/>
    <col min="3847" max="3847" width="6.42578125" style="3" customWidth="1"/>
    <col min="3848" max="3848" width="6.140625" style="3" customWidth="1"/>
    <col min="3849" max="3849" width="5.85546875" style="3" customWidth="1"/>
    <col min="3850" max="3850" width="6.28515625" style="3" customWidth="1"/>
    <col min="3851" max="3851" width="6.85546875" style="3" customWidth="1"/>
    <col min="3852" max="3852" width="6.7109375" style="3" customWidth="1"/>
    <col min="3853" max="4090" width="11.42578125" style="3"/>
    <col min="4091" max="4091" width="18.85546875" style="3" customWidth="1"/>
    <col min="4092" max="4092" width="10.140625" style="3" customWidth="1"/>
    <col min="4093" max="4093" width="9.140625" style="3" customWidth="1"/>
    <col min="4094" max="4094" width="9.7109375" style="3" customWidth="1"/>
    <col min="4095" max="4095" width="8.42578125" style="3" customWidth="1"/>
    <col min="4096" max="4096" width="9.28515625" style="3" customWidth="1"/>
    <col min="4097" max="4097" width="8.5703125" style="3" customWidth="1"/>
    <col min="4098" max="4098" width="8.28515625" style="3" customWidth="1"/>
    <col min="4099" max="4099" width="8.42578125" style="3" customWidth="1"/>
    <col min="4100" max="4100" width="6.28515625" style="3" customWidth="1"/>
    <col min="4101" max="4101" width="5.7109375" style="3" customWidth="1"/>
    <col min="4102" max="4102" width="6.7109375" style="3" customWidth="1"/>
    <col min="4103" max="4103" width="6.42578125" style="3" customWidth="1"/>
    <col min="4104" max="4104" width="6.140625" style="3" customWidth="1"/>
    <col min="4105" max="4105" width="5.85546875" style="3" customWidth="1"/>
    <col min="4106" max="4106" width="6.28515625" style="3" customWidth="1"/>
    <col min="4107" max="4107" width="6.85546875" style="3" customWidth="1"/>
    <col min="4108" max="4108" width="6.7109375" style="3" customWidth="1"/>
    <col min="4109" max="4346" width="11.42578125" style="3"/>
    <col min="4347" max="4347" width="18.85546875" style="3" customWidth="1"/>
    <col min="4348" max="4348" width="10.140625" style="3" customWidth="1"/>
    <col min="4349" max="4349" width="9.140625" style="3" customWidth="1"/>
    <col min="4350" max="4350" width="9.7109375" style="3" customWidth="1"/>
    <col min="4351" max="4351" width="8.42578125" style="3" customWidth="1"/>
    <col min="4352" max="4352" width="9.28515625" style="3" customWidth="1"/>
    <col min="4353" max="4353" width="8.5703125" style="3" customWidth="1"/>
    <col min="4354" max="4354" width="8.28515625" style="3" customWidth="1"/>
    <col min="4355" max="4355" width="8.42578125" style="3" customWidth="1"/>
    <col min="4356" max="4356" width="6.28515625" style="3" customWidth="1"/>
    <col min="4357" max="4357" width="5.7109375" style="3" customWidth="1"/>
    <col min="4358" max="4358" width="6.7109375" style="3" customWidth="1"/>
    <col min="4359" max="4359" width="6.42578125" style="3" customWidth="1"/>
    <col min="4360" max="4360" width="6.140625" style="3" customWidth="1"/>
    <col min="4361" max="4361" width="5.85546875" style="3" customWidth="1"/>
    <col min="4362" max="4362" width="6.28515625" style="3" customWidth="1"/>
    <col min="4363" max="4363" width="6.85546875" style="3" customWidth="1"/>
    <col min="4364" max="4364" width="6.7109375" style="3" customWidth="1"/>
    <col min="4365" max="4602" width="11.42578125" style="3"/>
    <col min="4603" max="4603" width="18.85546875" style="3" customWidth="1"/>
    <col min="4604" max="4604" width="10.140625" style="3" customWidth="1"/>
    <col min="4605" max="4605" width="9.140625" style="3" customWidth="1"/>
    <col min="4606" max="4606" width="9.7109375" style="3" customWidth="1"/>
    <col min="4607" max="4607" width="8.42578125" style="3" customWidth="1"/>
    <col min="4608" max="4608" width="9.28515625" style="3" customWidth="1"/>
    <col min="4609" max="4609" width="8.5703125" style="3" customWidth="1"/>
    <col min="4610" max="4610" width="8.28515625" style="3" customWidth="1"/>
    <col min="4611" max="4611" width="8.42578125" style="3" customWidth="1"/>
    <col min="4612" max="4612" width="6.28515625" style="3" customWidth="1"/>
    <col min="4613" max="4613" width="5.7109375" style="3" customWidth="1"/>
    <col min="4614" max="4614" width="6.7109375" style="3" customWidth="1"/>
    <col min="4615" max="4615" width="6.42578125" style="3" customWidth="1"/>
    <col min="4616" max="4616" width="6.140625" style="3" customWidth="1"/>
    <col min="4617" max="4617" width="5.85546875" style="3" customWidth="1"/>
    <col min="4618" max="4618" width="6.28515625" style="3" customWidth="1"/>
    <col min="4619" max="4619" width="6.85546875" style="3" customWidth="1"/>
    <col min="4620" max="4620" width="6.7109375" style="3" customWidth="1"/>
    <col min="4621" max="4858" width="11.42578125" style="3"/>
    <col min="4859" max="4859" width="18.85546875" style="3" customWidth="1"/>
    <col min="4860" max="4860" width="10.140625" style="3" customWidth="1"/>
    <col min="4861" max="4861" width="9.140625" style="3" customWidth="1"/>
    <col min="4862" max="4862" width="9.7109375" style="3" customWidth="1"/>
    <col min="4863" max="4863" width="8.42578125" style="3" customWidth="1"/>
    <col min="4864" max="4864" width="9.28515625" style="3" customWidth="1"/>
    <col min="4865" max="4865" width="8.5703125" style="3" customWidth="1"/>
    <col min="4866" max="4866" width="8.28515625" style="3" customWidth="1"/>
    <col min="4867" max="4867" width="8.42578125" style="3" customWidth="1"/>
    <col min="4868" max="4868" width="6.28515625" style="3" customWidth="1"/>
    <col min="4869" max="4869" width="5.7109375" style="3" customWidth="1"/>
    <col min="4870" max="4870" width="6.7109375" style="3" customWidth="1"/>
    <col min="4871" max="4871" width="6.42578125" style="3" customWidth="1"/>
    <col min="4872" max="4872" width="6.140625" style="3" customWidth="1"/>
    <col min="4873" max="4873" width="5.85546875" style="3" customWidth="1"/>
    <col min="4874" max="4874" width="6.28515625" style="3" customWidth="1"/>
    <col min="4875" max="4875" width="6.85546875" style="3" customWidth="1"/>
    <col min="4876" max="4876" width="6.7109375" style="3" customWidth="1"/>
    <col min="4877" max="5114" width="11.42578125" style="3"/>
    <col min="5115" max="5115" width="18.85546875" style="3" customWidth="1"/>
    <col min="5116" max="5116" width="10.140625" style="3" customWidth="1"/>
    <col min="5117" max="5117" width="9.140625" style="3" customWidth="1"/>
    <col min="5118" max="5118" width="9.7109375" style="3" customWidth="1"/>
    <col min="5119" max="5119" width="8.42578125" style="3" customWidth="1"/>
    <col min="5120" max="5120" width="9.28515625" style="3" customWidth="1"/>
    <col min="5121" max="5121" width="8.5703125" style="3" customWidth="1"/>
    <col min="5122" max="5122" width="8.28515625" style="3" customWidth="1"/>
    <col min="5123" max="5123" width="8.42578125" style="3" customWidth="1"/>
    <col min="5124" max="5124" width="6.28515625" style="3" customWidth="1"/>
    <col min="5125" max="5125" width="5.7109375" style="3" customWidth="1"/>
    <col min="5126" max="5126" width="6.7109375" style="3" customWidth="1"/>
    <col min="5127" max="5127" width="6.42578125" style="3" customWidth="1"/>
    <col min="5128" max="5128" width="6.140625" style="3" customWidth="1"/>
    <col min="5129" max="5129" width="5.85546875" style="3" customWidth="1"/>
    <col min="5130" max="5130" width="6.28515625" style="3" customWidth="1"/>
    <col min="5131" max="5131" width="6.85546875" style="3" customWidth="1"/>
    <col min="5132" max="5132" width="6.7109375" style="3" customWidth="1"/>
    <col min="5133" max="5370" width="11.42578125" style="3"/>
    <col min="5371" max="5371" width="18.85546875" style="3" customWidth="1"/>
    <col min="5372" max="5372" width="10.140625" style="3" customWidth="1"/>
    <col min="5373" max="5373" width="9.140625" style="3" customWidth="1"/>
    <col min="5374" max="5374" width="9.7109375" style="3" customWidth="1"/>
    <col min="5375" max="5375" width="8.42578125" style="3" customWidth="1"/>
    <col min="5376" max="5376" width="9.28515625" style="3" customWidth="1"/>
    <col min="5377" max="5377" width="8.5703125" style="3" customWidth="1"/>
    <col min="5378" max="5378" width="8.28515625" style="3" customWidth="1"/>
    <col min="5379" max="5379" width="8.42578125" style="3" customWidth="1"/>
    <col min="5380" max="5380" width="6.28515625" style="3" customWidth="1"/>
    <col min="5381" max="5381" width="5.7109375" style="3" customWidth="1"/>
    <col min="5382" max="5382" width="6.7109375" style="3" customWidth="1"/>
    <col min="5383" max="5383" width="6.42578125" style="3" customWidth="1"/>
    <col min="5384" max="5384" width="6.140625" style="3" customWidth="1"/>
    <col min="5385" max="5385" width="5.85546875" style="3" customWidth="1"/>
    <col min="5386" max="5386" width="6.28515625" style="3" customWidth="1"/>
    <col min="5387" max="5387" width="6.85546875" style="3" customWidth="1"/>
    <col min="5388" max="5388" width="6.7109375" style="3" customWidth="1"/>
    <col min="5389" max="5626" width="11.42578125" style="3"/>
    <col min="5627" max="5627" width="18.85546875" style="3" customWidth="1"/>
    <col min="5628" max="5628" width="10.140625" style="3" customWidth="1"/>
    <col min="5629" max="5629" width="9.140625" style="3" customWidth="1"/>
    <col min="5630" max="5630" width="9.7109375" style="3" customWidth="1"/>
    <col min="5631" max="5631" width="8.42578125" style="3" customWidth="1"/>
    <col min="5632" max="5632" width="9.28515625" style="3" customWidth="1"/>
    <col min="5633" max="5633" width="8.5703125" style="3" customWidth="1"/>
    <col min="5634" max="5634" width="8.28515625" style="3" customWidth="1"/>
    <col min="5635" max="5635" width="8.42578125" style="3" customWidth="1"/>
    <col min="5636" max="5636" width="6.28515625" style="3" customWidth="1"/>
    <col min="5637" max="5637" width="5.7109375" style="3" customWidth="1"/>
    <col min="5638" max="5638" width="6.7109375" style="3" customWidth="1"/>
    <col min="5639" max="5639" width="6.42578125" style="3" customWidth="1"/>
    <col min="5640" max="5640" width="6.140625" style="3" customWidth="1"/>
    <col min="5641" max="5641" width="5.85546875" style="3" customWidth="1"/>
    <col min="5642" max="5642" width="6.28515625" style="3" customWidth="1"/>
    <col min="5643" max="5643" width="6.85546875" style="3" customWidth="1"/>
    <col min="5644" max="5644" width="6.7109375" style="3" customWidth="1"/>
    <col min="5645" max="5882" width="11.42578125" style="3"/>
    <col min="5883" max="5883" width="18.85546875" style="3" customWidth="1"/>
    <col min="5884" max="5884" width="10.140625" style="3" customWidth="1"/>
    <col min="5885" max="5885" width="9.140625" style="3" customWidth="1"/>
    <col min="5886" max="5886" width="9.7109375" style="3" customWidth="1"/>
    <col min="5887" max="5887" width="8.42578125" style="3" customWidth="1"/>
    <col min="5888" max="5888" width="9.28515625" style="3" customWidth="1"/>
    <col min="5889" max="5889" width="8.5703125" style="3" customWidth="1"/>
    <col min="5890" max="5890" width="8.28515625" style="3" customWidth="1"/>
    <col min="5891" max="5891" width="8.42578125" style="3" customWidth="1"/>
    <col min="5892" max="5892" width="6.28515625" style="3" customWidth="1"/>
    <col min="5893" max="5893" width="5.7109375" style="3" customWidth="1"/>
    <col min="5894" max="5894" width="6.7109375" style="3" customWidth="1"/>
    <col min="5895" max="5895" width="6.42578125" style="3" customWidth="1"/>
    <col min="5896" max="5896" width="6.140625" style="3" customWidth="1"/>
    <col min="5897" max="5897" width="5.85546875" style="3" customWidth="1"/>
    <col min="5898" max="5898" width="6.28515625" style="3" customWidth="1"/>
    <col min="5899" max="5899" width="6.85546875" style="3" customWidth="1"/>
    <col min="5900" max="5900" width="6.7109375" style="3" customWidth="1"/>
    <col min="5901" max="6138" width="11.42578125" style="3"/>
    <col min="6139" max="6139" width="18.85546875" style="3" customWidth="1"/>
    <col min="6140" max="6140" width="10.140625" style="3" customWidth="1"/>
    <col min="6141" max="6141" width="9.140625" style="3" customWidth="1"/>
    <col min="6142" max="6142" width="9.7109375" style="3" customWidth="1"/>
    <col min="6143" max="6143" width="8.42578125" style="3" customWidth="1"/>
    <col min="6144" max="6144" width="9.28515625" style="3" customWidth="1"/>
    <col min="6145" max="6145" width="8.5703125" style="3" customWidth="1"/>
    <col min="6146" max="6146" width="8.28515625" style="3" customWidth="1"/>
    <col min="6147" max="6147" width="8.42578125" style="3" customWidth="1"/>
    <col min="6148" max="6148" width="6.28515625" style="3" customWidth="1"/>
    <col min="6149" max="6149" width="5.7109375" style="3" customWidth="1"/>
    <col min="6150" max="6150" width="6.7109375" style="3" customWidth="1"/>
    <col min="6151" max="6151" width="6.42578125" style="3" customWidth="1"/>
    <col min="6152" max="6152" width="6.140625" style="3" customWidth="1"/>
    <col min="6153" max="6153" width="5.85546875" style="3" customWidth="1"/>
    <col min="6154" max="6154" width="6.28515625" style="3" customWidth="1"/>
    <col min="6155" max="6155" width="6.85546875" style="3" customWidth="1"/>
    <col min="6156" max="6156" width="6.7109375" style="3" customWidth="1"/>
    <col min="6157" max="6394" width="11.42578125" style="3"/>
    <col min="6395" max="6395" width="18.85546875" style="3" customWidth="1"/>
    <col min="6396" max="6396" width="10.140625" style="3" customWidth="1"/>
    <col min="6397" max="6397" width="9.140625" style="3" customWidth="1"/>
    <col min="6398" max="6398" width="9.7109375" style="3" customWidth="1"/>
    <col min="6399" max="6399" width="8.42578125" style="3" customWidth="1"/>
    <col min="6400" max="6400" width="9.28515625" style="3" customWidth="1"/>
    <col min="6401" max="6401" width="8.5703125" style="3" customWidth="1"/>
    <col min="6402" max="6402" width="8.28515625" style="3" customWidth="1"/>
    <col min="6403" max="6403" width="8.42578125" style="3" customWidth="1"/>
    <col min="6404" max="6404" width="6.28515625" style="3" customWidth="1"/>
    <col min="6405" max="6405" width="5.7109375" style="3" customWidth="1"/>
    <col min="6406" max="6406" width="6.7109375" style="3" customWidth="1"/>
    <col min="6407" max="6407" width="6.42578125" style="3" customWidth="1"/>
    <col min="6408" max="6408" width="6.140625" style="3" customWidth="1"/>
    <col min="6409" max="6409" width="5.85546875" style="3" customWidth="1"/>
    <col min="6410" max="6410" width="6.28515625" style="3" customWidth="1"/>
    <col min="6411" max="6411" width="6.85546875" style="3" customWidth="1"/>
    <col min="6412" max="6412" width="6.7109375" style="3" customWidth="1"/>
    <col min="6413" max="6650" width="11.42578125" style="3"/>
    <col min="6651" max="6651" width="18.85546875" style="3" customWidth="1"/>
    <col min="6652" max="6652" width="10.140625" style="3" customWidth="1"/>
    <col min="6653" max="6653" width="9.140625" style="3" customWidth="1"/>
    <col min="6654" max="6654" width="9.7109375" style="3" customWidth="1"/>
    <col min="6655" max="6655" width="8.42578125" style="3" customWidth="1"/>
    <col min="6656" max="6656" width="9.28515625" style="3" customWidth="1"/>
    <col min="6657" max="6657" width="8.5703125" style="3" customWidth="1"/>
    <col min="6658" max="6658" width="8.28515625" style="3" customWidth="1"/>
    <col min="6659" max="6659" width="8.42578125" style="3" customWidth="1"/>
    <col min="6660" max="6660" width="6.28515625" style="3" customWidth="1"/>
    <col min="6661" max="6661" width="5.7109375" style="3" customWidth="1"/>
    <col min="6662" max="6662" width="6.7109375" style="3" customWidth="1"/>
    <col min="6663" max="6663" width="6.42578125" style="3" customWidth="1"/>
    <col min="6664" max="6664" width="6.140625" style="3" customWidth="1"/>
    <col min="6665" max="6665" width="5.85546875" style="3" customWidth="1"/>
    <col min="6666" max="6666" width="6.28515625" style="3" customWidth="1"/>
    <col min="6667" max="6667" width="6.85546875" style="3" customWidth="1"/>
    <col min="6668" max="6668" width="6.7109375" style="3" customWidth="1"/>
    <col min="6669" max="6906" width="11.42578125" style="3"/>
    <col min="6907" max="6907" width="18.85546875" style="3" customWidth="1"/>
    <col min="6908" max="6908" width="10.140625" style="3" customWidth="1"/>
    <col min="6909" max="6909" width="9.140625" style="3" customWidth="1"/>
    <col min="6910" max="6910" width="9.7109375" style="3" customWidth="1"/>
    <col min="6911" max="6911" width="8.42578125" style="3" customWidth="1"/>
    <col min="6912" max="6912" width="9.28515625" style="3" customWidth="1"/>
    <col min="6913" max="6913" width="8.5703125" style="3" customWidth="1"/>
    <col min="6914" max="6914" width="8.28515625" style="3" customWidth="1"/>
    <col min="6915" max="6915" width="8.42578125" style="3" customWidth="1"/>
    <col min="6916" max="6916" width="6.28515625" style="3" customWidth="1"/>
    <col min="6917" max="6917" width="5.7109375" style="3" customWidth="1"/>
    <col min="6918" max="6918" width="6.7109375" style="3" customWidth="1"/>
    <col min="6919" max="6919" width="6.42578125" style="3" customWidth="1"/>
    <col min="6920" max="6920" width="6.140625" style="3" customWidth="1"/>
    <col min="6921" max="6921" width="5.85546875" style="3" customWidth="1"/>
    <col min="6922" max="6922" width="6.28515625" style="3" customWidth="1"/>
    <col min="6923" max="6923" width="6.85546875" style="3" customWidth="1"/>
    <col min="6924" max="6924" width="6.7109375" style="3" customWidth="1"/>
    <col min="6925" max="7162" width="11.42578125" style="3"/>
    <col min="7163" max="7163" width="18.85546875" style="3" customWidth="1"/>
    <col min="7164" max="7164" width="10.140625" style="3" customWidth="1"/>
    <col min="7165" max="7165" width="9.140625" style="3" customWidth="1"/>
    <col min="7166" max="7166" width="9.7109375" style="3" customWidth="1"/>
    <col min="7167" max="7167" width="8.42578125" style="3" customWidth="1"/>
    <col min="7168" max="7168" width="9.28515625" style="3" customWidth="1"/>
    <col min="7169" max="7169" width="8.5703125" style="3" customWidth="1"/>
    <col min="7170" max="7170" width="8.28515625" style="3" customWidth="1"/>
    <col min="7171" max="7171" width="8.42578125" style="3" customWidth="1"/>
    <col min="7172" max="7172" width="6.28515625" style="3" customWidth="1"/>
    <col min="7173" max="7173" width="5.7109375" style="3" customWidth="1"/>
    <col min="7174" max="7174" width="6.7109375" style="3" customWidth="1"/>
    <col min="7175" max="7175" width="6.42578125" style="3" customWidth="1"/>
    <col min="7176" max="7176" width="6.140625" style="3" customWidth="1"/>
    <col min="7177" max="7177" width="5.85546875" style="3" customWidth="1"/>
    <col min="7178" max="7178" width="6.28515625" style="3" customWidth="1"/>
    <col min="7179" max="7179" width="6.85546875" style="3" customWidth="1"/>
    <col min="7180" max="7180" width="6.7109375" style="3" customWidth="1"/>
    <col min="7181" max="7418" width="11.42578125" style="3"/>
    <col min="7419" max="7419" width="18.85546875" style="3" customWidth="1"/>
    <col min="7420" max="7420" width="10.140625" style="3" customWidth="1"/>
    <col min="7421" max="7421" width="9.140625" style="3" customWidth="1"/>
    <col min="7422" max="7422" width="9.7109375" style="3" customWidth="1"/>
    <col min="7423" max="7423" width="8.42578125" style="3" customWidth="1"/>
    <col min="7424" max="7424" width="9.28515625" style="3" customWidth="1"/>
    <col min="7425" max="7425" width="8.5703125" style="3" customWidth="1"/>
    <col min="7426" max="7426" width="8.28515625" style="3" customWidth="1"/>
    <col min="7427" max="7427" width="8.42578125" style="3" customWidth="1"/>
    <col min="7428" max="7428" width="6.28515625" style="3" customWidth="1"/>
    <col min="7429" max="7429" width="5.7109375" style="3" customWidth="1"/>
    <col min="7430" max="7430" width="6.7109375" style="3" customWidth="1"/>
    <col min="7431" max="7431" width="6.42578125" style="3" customWidth="1"/>
    <col min="7432" max="7432" width="6.140625" style="3" customWidth="1"/>
    <col min="7433" max="7433" width="5.85546875" style="3" customWidth="1"/>
    <col min="7434" max="7434" width="6.28515625" style="3" customWidth="1"/>
    <col min="7435" max="7435" width="6.85546875" style="3" customWidth="1"/>
    <col min="7436" max="7436" width="6.7109375" style="3" customWidth="1"/>
    <col min="7437" max="7674" width="11.42578125" style="3"/>
    <col min="7675" max="7675" width="18.85546875" style="3" customWidth="1"/>
    <col min="7676" max="7676" width="10.140625" style="3" customWidth="1"/>
    <col min="7677" max="7677" width="9.140625" style="3" customWidth="1"/>
    <col min="7678" max="7678" width="9.7109375" style="3" customWidth="1"/>
    <col min="7679" max="7679" width="8.42578125" style="3" customWidth="1"/>
    <col min="7680" max="7680" width="9.28515625" style="3" customWidth="1"/>
    <col min="7681" max="7681" width="8.5703125" style="3" customWidth="1"/>
    <col min="7682" max="7682" width="8.28515625" style="3" customWidth="1"/>
    <col min="7683" max="7683" width="8.42578125" style="3" customWidth="1"/>
    <col min="7684" max="7684" width="6.28515625" style="3" customWidth="1"/>
    <col min="7685" max="7685" width="5.7109375" style="3" customWidth="1"/>
    <col min="7686" max="7686" width="6.7109375" style="3" customWidth="1"/>
    <col min="7687" max="7687" width="6.42578125" style="3" customWidth="1"/>
    <col min="7688" max="7688" width="6.140625" style="3" customWidth="1"/>
    <col min="7689" max="7689" width="5.85546875" style="3" customWidth="1"/>
    <col min="7690" max="7690" width="6.28515625" style="3" customWidth="1"/>
    <col min="7691" max="7691" width="6.85546875" style="3" customWidth="1"/>
    <col min="7692" max="7692" width="6.7109375" style="3" customWidth="1"/>
    <col min="7693" max="7930" width="11.42578125" style="3"/>
    <col min="7931" max="7931" width="18.85546875" style="3" customWidth="1"/>
    <col min="7932" max="7932" width="10.140625" style="3" customWidth="1"/>
    <col min="7933" max="7933" width="9.140625" style="3" customWidth="1"/>
    <col min="7934" max="7934" width="9.7109375" style="3" customWidth="1"/>
    <col min="7935" max="7935" width="8.42578125" style="3" customWidth="1"/>
    <col min="7936" max="7936" width="9.28515625" style="3" customWidth="1"/>
    <col min="7937" max="7937" width="8.5703125" style="3" customWidth="1"/>
    <col min="7938" max="7938" width="8.28515625" style="3" customWidth="1"/>
    <col min="7939" max="7939" width="8.42578125" style="3" customWidth="1"/>
    <col min="7940" max="7940" width="6.28515625" style="3" customWidth="1"/>
    <col min="7941" max="7941" width="5.7109375" style="3" customWidth="1"/>
    <col min="7942" max="7942" width="6.7109375" style="3" customWidth="1"/>
    <col min="7943" max="7943" width="6.42578125" style="3" customWidth="1"/>
    <col min="7944" max="7944" width="6.140625" style="3" customWidth="1"/>
    <col min="7945" max="7945" width="5.85546875" style="3" customWidth="1"/>
    <col min="7946" max="7946" width="6.28515625" style="3" customWidth="1"/>
    <col min="7947" max="7947" width="6.85546875" style="3" customWidth="1"/>
    <col min="7948" max="7948" width="6.7109375" style="3" customWidth="1"/>
    <col min="7949" max="8186" width="11.42578125" style="3"/>
    <col min="8187" max="8187" width="18.85546875" style="3" customWidth="1"/>
    <col min="8188" max="8188" width="10.140625" style="3" customWidth="1"/>
    <col min="8189" max="8189" width="9.140625" style="3" customWidth="1"/>
    <col min="8190" max="8190" width="9.7109375" style="3" customWidth="1"/>
    <col min="8191" max="8191" width="8.42578125" style="3" customWidth="1"/>
    <col min="8192" max="8192" width="9.28515625" style="3" customWidth="1"/>
    <col min="8193" max="8193" width="8.5703125" style="3" customWidth="1"/>
    <col min="8194" max="8194" width="8.28515625" style="3" customWidth="1"/>
    <col min="8195" max="8195" width="8.42578125" style="3" customWidth="1"/>
    <col min="8196" max="8196" width="6.28515625" style="3" customWidth="1"/>
    <col min="8197" max="8197" width="5.7109375" style="3" customWidth="1"/>
    <col min="8198" max="8198" width="6.7109375" style="3" customWidth="1"/>
    <col min="8199" max="8199" width="6.42578125" style="3" customWidth="1"/>
    <col min="8200" max="8200" width="6.140625" style="3" customWidth="1"/>
    <col min="8201" max="8201" width="5.85546875" style="3" customWidth="1"/>
    <col min="8202" max="8202" width="6.28515625" style="3" customWidth="1"/>
    <col min="8203" max="8203" width="6.85546875" style="3" customWidth="1"/>
    <col min="8204" max="8204" width="6.7109375" style="3" customWidth="1"/>
    <col min="8205" max="8442" width="11.42578125" style="3"/>
    <col min="8443" max="8443" width="18.85546875" style="3" customWidth="1"/>
    <col min="8444" max="8444" width="10.140625" style="3" customWidth="1"/>
    <col min="8445" max="8445" width="9.140625" style="3" customWidth="1"/>
    <col min="8446" max="8446" width="9.7109375" style="3" customWidth="1"/>
    <col min="8447" max="8447" width="8.42578125" style="3" customWidth="1"/>
    <col min="8448" max="8448" width="9.28515625" style="3" customWidth="1"/>
    <col min="8449" max="8449" width="8.5703125" style="3" customWidth="1"/>
    <col min="8450" max="8450" width="8.28515625" style="3" customWidth="1"/>
    <col min="8451" max="8451" width="8.42578125" style="3" customWidth="1"/>
    <col min="8452" max="8452" width="6.28515625" style="3" customWidth="1"/>
    <col min="8453" max="8453" width="5.7109375" style="3" customWidth="1"/>
    <col min="8454" max="8454" width="6.7109375" style="3" customWidth="1"/>
    <col min="8455" max="8455" width="6.42578125" style="3" customWidth="1"/>
    <col min="8456" max="8456" width="6.140625" style="3" customWidth="1"/>
    <col min="8457" max="8457" width="5.85546875" style="3" customWidth="1"/>
    <col min="8458" max="8458" width="6.28515625" style="3" customWidth="1"/>
    <col min="8459" max="8459" width="6.85546875" style="3" customWidth="1"/>
    <col min="8460" max="8460" width="6.7109375" style="3" customWidth="1"/>
    <col min="8461" max="8698" width="11.42578125" style="3"/>
    <col min="8699" max="8699" width="18.85546875" style="3" customWidth="1"/>
    <col min="8700" max="8700" width="10.140625" style="3" customWidth="1"/>
    <col min="8701" max="8701" width="9.140625" style="3" customWidth="1"/>
    <col min="8702" max="8702" width="9.7109375" style="3" customWidth="1"/>
    <col min="8703" max="8703" width="8.42578125" style="3" customWidth="1"/>
    <col min="8704" max="8704" width="9.28515625" style="3" customWidth="1"/>
    <col min="8705" max="8705" width="8.5703125" style="3" customWidth="1"/>
    <col min="8706" max="8706" width="8.28515625" style="3" customWidth="1"/>
    <col min="8707" max="8707" width="8.42578125" style="3" customWidth="1"/>
    <col min="8708" max="8708" width="6.28515625" style="3" customWidth="1"/>
    <col min="8709" max="8709" width="5.7109375" style="3" customWidth="1"/>
    <col min="8710" max="8710" width="6.7109375" style="3" customWidth="1"/>
    <col min="8711" max="8711" width="6.42578125" style="3" customWidth="1"/>
    <col min="8712" max="8712" width="6.140625" style="3" customWidth="1"/>
    <col min="8713" max="8713" width="5.85546875" style="3" customWidth="1"/>
    <col min="8714" max="8714" width="6.28515625" style="3" customWidth="1"/>
    <col min="8715" max="8715" width="6.85546875" style="3" customWidth="1"/>
    <col min="8716" max="8716" width="6.7109375" style="3" customWidth="1"/>
    <col min="8717" max="8954" width="11.42578125" style="3"/>
    <col min="8955" max="8955" width="18.85546875" style="3" customWidth="1"/>
    <col min="8956" max="8956" width="10.140625" style="3" customWidth="1"/>
    <col min="8957" max="8957" width="9.140625" style="3" customWidth="1"/>
    <col min="8958" max="8958" width="9.7109375" style="3" customWidth="1"/>
    <col min="8959" max="8959" width="8.42578125" style="3" customWidth="1"/>
    <col min="8960" max="8960" width="9.28515625" style="3" customWidth="1"/>
    <col min="8961" max="8961" width="8.5703125" style="3" customWidth="1"/>
    <col min="8962" max="8962" width="8.28515625" style="3" customWidth="1"/>
    <col min="8963" max="8963" width="8.42578125" style="3" customWidth="1"/>
    <col min="8964" max="8964" width="6.28515625" style="3" customWidth="1"/>
    <col min="8965" max="8965" width="5.7109375" style="3" customWidth="1"/>
    <col min="8966" max="8966" width="6.7109375" style="3" customWidth="1"/>
    <col min="8967" max="8967" width="6.42578125" style="3" customWidth="1"/>
    <col min="8968" max="8968" width="6.140625" style="3" customWidth="1"/>
    <col min="8969" max="8969" width="5.85546875" style="3" customWidth="1"/>
    <col min="8970" max="8970" width="6.28515625" style="3" customWidth="1"/>
    <col min="8971" max="8971" width="6.85546875" style="3" customWidth="1"/>
    <col min="8972" max="8972" width="6.7109375" style="3" customWidth="1"/>
    <col min="8973" max="9210" width="11.42578125" style="3"/>
    <col min="9211" max="9211" width="18.85546875" style="3" customWidth="1"/>
    <col min="9212" max="9212" width="10.140625" style="3" customWidth="1"/>
    <col min="9213" max="9213" width="9.140625" style="3" customWidth="1"/>
    <col min="9214" max="9214" width="9.7109375" style="3" customWidth="1"/>
    <col min="9215" max="9215" width="8.42578125" style="3" customWidth="1"/>
    <col min="9216" max="9216" width="9.28515625" style="3" customWidth="1"/>
    <col min="9217" max="9217" width="8.5703125" style="3" customWidth="1"/>
    <col min="9218" max="9218" width="8.28515625" style="3" customWidth="1"/>
    <col min="9219" max="9219" width="8.42578125" style="3" customWidth="1"/>
    <col min="9220" max="9220" width="6.28515625" style="3" customWidth="1"/>
    <col min="9221" max="9221" width="5.7109375" style="3" customWidth="1"/>
    <col min="9222" max="9222" width="6.7109375" style="3" customWidth="1"/>
    <col min="9223" max="9223" width="6.42578125" style="3" customWidth="1"/>
    <col min="9224" max="9224" width="6.140625" style="3" customWidth="1"/>
    <col min="9225" max="9225" width="5.85546875" style="3" customWidth="1"/>
    <col min="9226" max="9226" width="6.28515625" style="3" customWidth="1"/>
    <col min="9227" max="9227" width="6.85546875" style="3" customWidth="1"/>
    <col min="9228" max="9228" width="6.7109375" style="3" customWidth="1"/>
    <col min="9229" max="9466" width="11.42578125" style="3"/>
    <col min="9467" max="9467" width="18.85546875" style="3" customWidth="1"/>
    <col min="9468" max="9468" width="10.140625" style="3" customWidth="1"/>
    <col min="9469" max="9469" width="9.140625" style="3" customWidth="1"/>
    <col min="9470" max="9470" width="9.7109375" style="3" customWidth="1"/>
    <col min="9471" max="9471" width="8.42578125" style="3" customWidth="1"/>
    <col min="9472" max="9472" width="9.28515625" style="3" customWidth="1"/>
    <col min="9473" max="9473" width="8.5703125" style="3" customWidth="1"/>
    <col min="9474" max="9474" width="8.28515625" style="3" customWidth="1"/>
    <col min="9475" max="9475" width="8.42578125" style="3" customWidth="1"/>
    <col min="9476" max="9476" width="6.28515625" style="3" customWidth="1"/>
    <col min="9477" max="9477" width="5.7109375" style="3" customWidth="1"/>
    <col min="9478" max="9478" width="6.7109375" style="3" customWidth="1"/>
    <col min="9479" max="9479" width="6.42578125" style="3" customWidth="1"/>
    <col min="9480" max="9480" width="6.140625" style="3" customWidth="1"/>
    <col min="9481" max="9481" width="5.85546875" style="3" customWidth="1"/>
    <col min="9482" max="9482" width="6.28515625" style="3" customWidth="1"/>
    <col min="9483" max="9483" width="6.85546875" style="3" customWidth="1"/>
    <col min="9484" max="9484" width="6.7109375" style="3" customWidth="1"/>
    <col min="9485" max="9722" width="11.42578125" style="3"/>
    <col min="9723" max="9723" width="18.85546875" style="3" customWidth="1"/>
    <col min="9724" max="9724" width="10.140625" style="3" customWidth="1"/>
    <col min="9725" max="9725" width="9.140625" style="3" customWidth="1"/>
    <col min="9726" max="9726" width="9.7109375" style="3" customWidth="1"/>
    <col min="9727" max="9727" width="8.42578125" style="3" customWidth="1"/>
    <col min="9728" max="9728" width="9.28515625" style="3" customWidth="1"/>
    <col min="9729" max="9729" width="8.5703125" style="3" customWidth="1"/>
    <col min="9730" max="9730" width="8.28515625" style="3" customWidth="1"/>
    <col min="9731" max="9731" width="8.42578125" style="3" customWidth="1"/>
    <col min="9732" max="9732" width="6.28515625" style="3" customWidth="1"/>
    <col min="9733" max="9733" width="5.7109375" style="3" customWidth="1"/>
    <col min="9734" max="9734" width="6.7109375" style="3" customWidth="1"/>
    <col min="9735" max="9735" width="6.42578125" style="3" customWidth="1"/>
    <col min="9736" max="9736" width="6.140625" style="3" customWidth="1"/>
    <col min="9737" max="9737" width="5.85546875" style="3" customWidth="1"/>
    <col min="9738" max="9738" width="6.28515625" style="3" customWidth="1"/>
    <col min="9739" max="9739" width="6.85546875" style="3" customWidth="1"/>
    <col min="9740" max="9740" width="6.7109375" style="3" customWidth="1"/>
    <col min="9741" max="9978" width="11.42578125" style="3"/>
    <col min="9979" max="9979" width="18.85546875" style="3" customWidth="1"/>
    <col min="9980" max="9980" width="10.140625" style="3" customWidth="1"/>
    <col min="9981" max="9981" width="9.140625" style="3" customWidth="1"/>
    <col min="9982" max="9982" width="9.7109375" style="3" customWidth="1"/>
    <col min="9983" max="9983" width="8.42578125" style="3" customWidth="1"/>
    <col min="9984" max="9984" width="9.28515625" style="3" customWidth="1"/>
    <col min="9985" max="9985" width="8.5703125" style="3" customWidth="1"/>
    <col min="9986" max="9986" width="8.28515625" style="3" customWidth="1"/>
    <col min="9987" max="9987" width="8.42578125" style="3" customWidth="1"/>
    <col min="9988" max="9988" width="6.28515625" style="3" customWidth="1"/>
    <col min="9989" max="9989" width="5.7109375" style="3" customWidth="1"/>
    <col min="9990" max="9990" width="6.7109375" style="3" customWidth="1"/>
    <col min="9991" max="9991" width="6.42578125" style="3" customWidth="1"/>
    <col min="9992" max="9992" width="6.140625" style="3" customWidth="1"/>
    <col min="9993" max="9993" width="5.85546875" style="3" customWidth="1"/>
    <col min="9994" max="9994" width="6.28515625" style="3" customWidth="1"/>
    <col min="9995" max="9995" width="6.85546875" style="3" customWidth="1"/>
    <col min="9996" max="9996" width="6.7109375" style="3" customWidth="1"/>
    <col min="9997" max="10234" width="11.42578125" style="3"/>
    <col min="10235" max="10235" width="18.85546875" style="3" customWidth="1"/>
    <col min="10236" max="10236" width="10.140625" style="3" customWidth="1"/>
    <col min="10237" max="10237" width="9.140625" style="3" customWidth="1"/>
    <col min="10238" max="10238" width="9.7109375" style="3" customWidth="1"/>
    <col min="10239" max="10239" width="8.42578125" style="3" customWidth="1"/>
    <col min="10240" max="10240" width="9.28515625" style="3" customWidth="1"/>
    <col min="10241" max="10241" width="8.5703125" style="3" customWidth="1"/>
    <col min="10242" max="10242" width="8.28515625" style="3" customWidth="1"/>
    <col min="10243" max="10243" width="8.42578125" style="3" customWidth="1"/>
    <col min="10244" max="10244" width="6.28515625" style="3" customWidth="1"/>
    <col min="10245" max="10245" width="5.7109375" style="3" customWidth="1"/>
    <col min="10246" max="10246" width="6.7109375" style="3" customWidth="1"/>
    <col min="10247" max="10247" width="6.42578125" style="3" customWidth="1"/>
    <col min="10248" max="10248" width="6.140625" style="3" customWidth="1"/>
    <col min="10249" max="10249" width="5.85546875" style="3" customWidth="1"/>
    <col min="10250" max="10250" width="6.28515625" style="3" customWidth="1"/>
    <col min="10251" max="10251" width="6.85546875" style="3" customWidth="1"/>
    <col min="10252" max="10252" width="6.7109375" style="3" customWidth="1"/>
    <col min="10253" max="10490" width="11.42578125" style="3"/>
    <col min="10491" max="10491" width="18.85546875" style="3" customWidth="1"/>
    <col min="10492" max="10492" width="10.140625" style="3" customWidth="1"/>
    <col min="10493" max="10493" width="9.140625" style="3" customWidth="1"/>
    <col min="10494" max="10494" width="9.7109375" style="3" customWidth="1"/>
    <col min="10495" max="10495" width="8.42578125" style="3" customWidth="1"/>
    <col min="10496" max="10496" width="9.28515625" style="3" customWidth="1"/>
    <col min="10497" max="10497" width="8.5703125" style="3" customWidth="1"/>
    <col min="10498" max="10498" width="8.28515625" style="3" customWidth="1"/>
    <col min="10499" max="10499" width="8.42578125" style="3" customWidth="1"/>
    <col min="10500" max="10500" width="6.28515625" style="3" customWidth="1"/>
    <col min="10501" max="10501" width="5.7109375" style="3" customWidth="1"/>
    <col min="10502" max="10502" width="6.7109375" style="3" customWidth="1"/>
    <col min="10503" max="10503" width="6.42578125" style="3" customWidth="1"/>
    <col min="10504" max="10504" width="6.140625" style="3" customWidth="1"/>
    <col min="10505" max="10505" width="5.85546875" style="3" customWidth="1"/>
    <col min="10506" max="10506" width="6.28515625" style="3" customWidth="1"/>
    <col min="10507" max="10507" width="6.85546875" style="3" customWidth="1"/>
    <col min="10508" max="10508" width="6.7109375" style="3" customWidth="1"/>
    <col min="10509" max="10746" width="11.42578125" style="3"/>
    <col min="10747" max="10747" width="18.85546875" style="3" customWidth="1"/>
    <col min="10748" max="10748" width="10.140625" style="3" customWidth="1"/>
    <col min="10749" max="10749" width="9.140625" style="3" customWidth="1"/>
    <col min="10750" max="10750" width="9.7109375" style="3" customWidth="1"/>
    <col min="10751" max="10751" width="8.42578125" style="3" customWidth="1"/>
    <col min="10752" max="10752" width="9.28515625" style="3" customWidth="1"/>
    <col min="10753" max="10753" width="8.5703125" style="3" customWidth="1"/>
    <col min="10754" max="10754" width="8.28515625" style="3" customWidth="1"/>
    <col min="10755" max="10755" width="8.42578125" style="3" customWidth="1"/>
    <col min="10756" max="10756" width="6.28515625" style="3" customWidth="1"/>
    <col min="10757" max="10757" width="5.7109375" style="3" customWidth="1"/>
    <col min="10758" max="10758" width="6.7109375" style="3" customWidth="1"/>
    <col min="10759" max="10759" width="6.42578125" style="3" customWidth="1"/>
    <col min="10760" max="10760" width="6.140625" style="3" customWidth="1"/>
    <col min="10761" max="10761" width="5.85546875" style="3" customWidth="1"/>
    <col min="10762" max="10762" width="6.28515625" style="3" customWidth="1"/>
    <col min="10763" max="10763" width="6.85546875" style="3" customWidth="1"/>
    <col min="10764" max="10764" width="6.7109375" style="3" customWidth="1"/>
    <col min="10765" max="11002" width="11.42578125" style="3"/>
    <col min="11003" max="11003" width="18.85546875" style="3" customWidth="1"/>
    <col min="11004" max="11004" width="10.140625" style="3" customWidth="1"/>
    <col min="11005" max="11005" width="9.140625" style="3" customWidth="1"/>
    <col min="11006" max="11006" width="9.7109375" style="3" customWidth="1"/>
    <col min="11007" max="11007" width="8.42578125" style="3" customWidth="1"/>
    <col min="11008" max="11008" width="9.28515625" style="3" customWidth="1"/>
    <col min="11009" max="11009" width="8.5703125" style="3" customWidth="1"/>
    <col min="11010" max="11010" width="8.28515625" style="3" customWidth="1"/>
    <col min="11011" max="11011" width="8.42578125" style="3" customWidth="1"/>
    <col min="11012" max="11012" width="6.28515625" style="3" customWidth="1"/>
    <col min="11013" max="11013" width="5.7109375" style="3" customWidth="1"/>
    <col min="11014" max="11014" width="6.7109375" style="3" customWidth="1"/>
    <col min="11015" max="11015" width="6.42578125" style="3" customWidth="1"/>
    <col min="11016" max="11016" width="6.140625" style="3" customWidth="1"/>
    <col min="11017" max="11017" width="5.85546875" style="3" customWidth="1"/>
    <col min="11018" max="11018" width="6.28515625" style="3" customWidth="1"/>
    <col min="11019" max="11019" width="6.85546875" style="3" customWidth="1"/>
    <col min="11020" max="11020" width="6.7109375" style="3" customWidth="1"/>
    <col min="11021" max="11258" width="11.42578125" style="3"/>
    <col min="11259" max="11259" width="18.85546875" style="3" customWidth="1"/>
    <col min="11260" max="11260" width="10.140625" style="3" customWidth="1"/>
    <col min="11261" max="11261" width="9.140625" style="3" customWidth="1"/>
    <col min="11262" max="11262" width="9.7109375" style="3" customWidth="1"/>
    <col min="11263" max="11263" width="8.42578125" style="3" customWidth="1"/>
    <col min="11264" max="11264" width="9.28515625" style="3" customWidth="1"/>
    <col min="11265" max="11265" width="8.5703125" style="3" customWidth="1"/>
    <col min="11266" max="11266" width="8.28515625" style="3" customWidth="1"/>
    <col min="11267" max="11267" width="8.42578125" style="3" customWidth="1"/>
    <col min="11268" max="11268" width="6.28515625" style="3" customWidth="1"/>
    <col min="11269" max="11269" width="5.7109375" style="3" customWidth="1"/>
    <col min="11270" max="11270" width="6.7109375" style="3" customWidth="1"/>
    <col min="11271" max="11271" width="6.42578125" style="3" customWidth="1"/>
    <col min="11272" max="11272" width="6.140625" style="3" customWidth="1"/>
    <col min="11273" max="11273" width="5.85546875" style="3" customWidth="1"/>
    <col min="11274" max="11274" width="6.28515625" style="3" customWidth="1"/>
    <col min="11275" max="11275" width="6.85546875" style="3" customWidth="1"/>
    <col min="11276" max="11276" width="6.7109375" style="3" customWidth="1"/>
    <col min="11277" max="11514" width="11.42578125" style="3"/>
    <col min="11515" max="11515" width="18.85546875" style="3" customWidth="1"/>
    <col min="11516" max="11516" width="10.140625" style="3" customWidth="1"/>
    <col min="11517" max="11517" width="9.140625" style="3" customWidth="1"/>
    <col min="11518" max="11518" width="9.7109375" style="3" customWidth="1"/>
    <col min="11519" max="11519" width="8.42578125" style="3" customWidth="1"/>
    <col min="11520" max="11520" width="9.28515625" style="3" customWidth="1"/>
    <col min="11521" max="11521" width="8.5703125" style="3" customWidth="1"/>
    <col min="11522" max="11522" width="8.28515625" style="3" customWidth="1"/>
    <col min="11523" max="11523" width="8.42578125" style="3" customWidth="1"/>
    <col min="11524" max="11524" width="6.28515625" style="3" customWidth="1"/>
    <col min="11525" max="11525" width="5.7109375" style="3" customWidth="1"/>
    <col min="11526" max="11526" width="6.7109375" style="3" customWidth="1"/>
    <col min="11527" max="11527" width="6.42578125" style="3" customWidth="1"/>
    <col min="11528" max="11528" width="6.140625" style="3" customWidth="1"/>
    <col min="11529" max="11529" width="5.85546875" style="3" customWidth="1"/>
    <col min="11530" max="11530" width="6.28515625" style="3" customWidth="1"/>
    <col min="11531" max="11531" width="6.85546875" style="3" customWidth="1"/>
    <col min="11532" max="11532" width="6.7109375" style="3" customWidth="1"/>
    <col min="11533" max="11770" width="11.42578125" style="3"/>
    <col min="11771" max="11771" width="18.85546875" style="3" customWidth="1"/>
    <col min="11772" max="11772" width="10.140625" style="3" customWidth="1"/>
    <col min="11773" max="11773" width="9.140625" style="3" customWidth="1"/>
    <col min="11774" max="11774" width="9.7109375" style="3" customWidth="1"/>
    <col min="11775" max="11775" width="8.42578125" style="3" customWidth="1"/>
    <col min="11776" max="11776" width="9.28515625" style="3" customWidth="1"/>
    <col min="11777" max="11777" width="8.5703125" style="3" customWidth="1"/>
    <col min="11778" max="11778" width="8.28515625" style="3" customWidth="1"/>
    <col min="11779" max="11779" width="8.42578125" style="3" customWidth="1"/>
    <col min="11780" max="11780" width="6.28515625" style="3" customWidth="1"/>
    <col min="11781" max="11781" width="5.7109375" style="3" customWidth="1"/>
    <col min="11782" max="11782" width="6.7109375" style="3" customWidth="1"/>
    <col min="11783" max="11783" width="6.42578125" style="3" customWidth="1"/>
    <col min="11784" max="11784" width="6.140625" style="3" customWidth="1"/>
    <col min="11785" max="11785" width="5.85546875" style="3" customWidth="1"/>
    <col min="11786" max="11786" width="6.28515625" style="3" customWidth="1"/>
    <col min="11787" max="11787" width="6.85546875" style="3" customWidth="1"/>
    <col min="11788" max="11788" width="6.7109375" style="3" customWidth="1"/>
    <col min="11789" max="12026" width="11.42578125" style="3"/>
    <col min="12027" max="12027" width="18.85546875" style="3" customWidth="1"/>
    <col min="12028" max="12028" width="10.140625" style="3" customWidth="1"/>
    <col min="12029" max="12029" width="9.140625" style="3" customWidth="1"/>
    <col min="12030" max="12030" width="9.7109375" style="3" customWidth="1"/>
    <col min="12031" max="12031" width="8.42578125" style="3" customWidth="1"/>
    <col min="12032" max="12032" width="9.28515625" style="3" customWidth="1"/>
    <col min="12033" max="12033" width="8.5703125" style="3" customWidth="1"/>
    <col min="12034" max="12034" width="8.28515625" style="3" customWidth="1"/>
    <col min="12035" max="12035" width="8.42578125" style="3" customWidth="1"/>
    <col min="12036" max="12036" width="6.28515625" style="3" customWidth="1"/>
    <col min="12037" max="12037" width="5.7109375" style="3" customWidth="1"/>
    <col min="12038" max="12038" width="6.7109375" style="3" customWidth="1"/>
    <col min="12039" max="12039" width="6.42578125" style="3" customWidth="1"/>
    <col min="12040" max="12040" width="6.140625" style="3" customWidth="1"/>
    <col min="12041" max="12041" width="5.85546875" style="3" customWidth="1"/>
    <col min="12042" max="12042" width="6.28515625" style="3" customWidth="1"/>
    <col min="12043" max="12043" width="6.85546875" style="3" customWidth="1"/>
    <col min="12044" max="12044" width="6.7109375" style="3" customWidth="1"/>
    <col min="12045" max="12282" width="11.42578125" style="3"/>
    <col min="12283" max="12283" width="18.85546875" style="3" customWidth="1"/>
    <col min="12284" max="12284" width="10.140625" style="3" customWidth="1"/>
    <col min="12285" max="12285" width="9.140625" style="3" customWidth="1"/>
    <col min="12286" max="12286" width="9.7109375" style="3" customWidth="1"/>
    <col min="12287" max="12287" width="8.42578125" style="3" customWidth="1"/>
    <col min="12288" max="12288" width="9.28515625" style="3" customWidth="1"/>
    <col min="12289" max="12289" width="8.5703125" style="3" customWidth="1"/>
    <col min="12290" max="12290" width="8.28515625" style="3" customWidth="1"/>
    <col min="12291" max="12291" width="8.42578125" style="3" customWidth="1"/>
    <col min="12292" max="12292" width="6.28515625" style="3" customWidth="1"/>
    <col min="12293" max="12293" width="5.7109375" style="3" customWidth="1"/>
    <col min="12294" max="12294" width="6.7109375" style="3" customWidth="1"/>
    <col min="12295" max="12295" width="6.42578125" style="3" customWidth="1"/>
    <col min="12296" max="12296" width="6.140625" style="3" customWidth="1"/>
    <col min="12297" max="12297" width="5.85546875" style="3" customWidth="1"/>
    <col min="12298" max="12298" width="6.28515625" style="3" customWidth="1"/>
    <col min="12299" max="12299" width="6.85546875" style="3" customWidth="1"/>
    <col min="12300" max="12300" width="6.7109375" style="3" customWidth="1"/>
    <col min="12301" max="12538" width="11.42578125" style="3"/>
    <col min="12539" max="12539" width="18.85546875" style="3" customWidth="1"/>
    <col min="12540" max="12540" width="10.140625" style="3" customWidth="1"/>
    <col min="12541" max="12541" width="9.140625" style="3" customWidth="1"/>
    <col min="12542" max="12542" width="9.7109375" style="3" customWidth="1"/>
    <col min="12543" max="12543" width="8.42578125" style="3" customWidth="1"/>
    <col min="12544" max="12544" width="9.28515625" style="3" customWidth="1"/>
    <col min="12545" max="12545" width="8.5703125" style="3" customWidth="1"/>
    <col min="12546" max="12546" width="8.28515625" style="3" customWidth="1"/>
    <col min="12547" max="12547" width="8.42578125" style="3" customWidth="1"/>
    <col min="12548" max="12548" width="6.28515625" style="3" customWidth="1"/>
    <col min="12549" max="12549" width="5.7109375" style="3" customWidth="1"/>
    <col min="12550" max="12550" width="6.7109375" style="3" customWidth="1"/>
    <col min="12551" max="12551" width="6.42578125" style="3" customWidth="1"/>
    <col min="12552" max="12552" width="6.140625" style="3" customWidth="1"/>
    <col min="12553" max="12553" width="5.85546875" style="3" customWidth="1"/>
    <col min="12554" max="12554" width="6.28515625" style="3" customWidth="1"/>
    <col min="12555" max="12555" width="6.85546875" style="3" customWidth="1"/>
    <col min="12556" max="12556" width="6.7109375" style="3" customWidth="1"/>
    <col min="12557" max="12794" width="11.42578125" style="3"/>
    <col min="12795" max="12795" width="18.85546875" style="3" customWidth="1"/>
    <col min="12796" max="12796" width="10.140625" style="3" customWidth="1"/>
    <col min="12797" max="12797" width="9.140625" style="3" customWidth="1"/>
    <col min="12798" max="12798" width="9.7109375" style="3" customWidth="1"/>
    <col min="12799" max="12799" width="8.42578125" style="3" customWidth="1"/>
    <col min="12800" max="12800" width="9.28515625" style="3" customWidth="1"/>
    <col min="12801" max="12801" width="8.5703125" style="3" customWidth="1"/>
    <col min="12802" max="12802" width="8.28515625" style="3" customWidth="1"/>
    <col min="12803" max="12803" width="8.42578125" style="3" customWidth="1"/>
    <col min="12804" max="12804" width="6.28515625" style="3" customWidth="1"/>
    <col min="12805" max="12805" width="5.7109375" style="3" customWidth="1"/>
    <col min="12806" max="12806" width="6.7109375" style="3" customWidth="1"/>
    <col min="12807" max="12807" width="6.42578125" style="3" customWidth="1"/>
    <col min="12808" max="12808" width="6.140625" style="3" customWidth="1"/>
    <col min="12809" max="12809" width="5.85546875" style="3" customWidth="1"/>
    <col min="12810" max="12810" width="6.28515625" style="3" customWidth="1"/>
    <col min="12811" max="12811" width="6.85546875" style="3" customWidth="1"/>
    <col min="12812" max="12812" width="6.7109375" style="3" customWidth="1"/>
    <col min="12813" max="13050" width="11.42578125" style="3"/>
    <col min="13051" max="13051" width="18.85546875" style="3" customWidth="1"/>
    <col min="13052" max="13052" width="10.140625" style="3" customWidth="1"/>
    <col min="13053" max="13053" width="9.140625" style="3" customWidth="1"/>
    <col min="13054" max="13054" width="9.7109375" style="3" customWidth="1"/>
    <col min="13055" max="13055" width="8.42578125" style="3" customWidth="1"/>
    <col min="13056" max="13056" width="9.28515625" style="3" customWidth="1"/>
    <col min="13057" max="13057" width="8.5703125" style="3" customWidth="1"/>
    <col min="13058" max="13058" width="8.28515625" style="3" customWidth="1"/>
    <col min="13059" max="13059" width="8.42578125" style="3" customWidth="1"/>
    <col min="13060" max="13060" width="6.28515625" style="3" customWidth="1"/>
    <col min="13061" max="13061" width="5.7109375" style="3" customWidth="1"/>
    <col min="13062" max="13062" width="6.7109375" style="3" customWidth="1"/>
    <col min="13063" max="13063" width="6.42578125" style="3" customWidth="1"/>
    <col min="13064" max="13064" width="6.140625" style="3" customWidth="1"/>
    <col min="13065" max="13065" width="5.85546875" style="3" customWidth="1"/>
    <col min="13066" max="13066" width="6.28515625" style="3" customWidth="1"/>
    <col min="13067" max="13067" width="6.85546875" style="3" customWidth="1"/>
    <col min="13068" max="13068" width="6.7109375" style="3" customWidth="1"/>
    <col min="13069" max="13306" width="11.42578125" style="3"/>
    <col min="13307" max="13307" width="18.85546875" style="3" customWidth="1"/>
    <col min="13308" max="13308" width="10.140625" style="3" customWidth="1"/>
    <col min="13309" max="13309" width="9.140625" style="3" customWidth="1"/>
    <col min="13310" max="13310" width="9.7109375" style="3" customWidth="1"/>
    <col min="13311" max="13311" width="8.42578125" style="3" customWidth="1"/>
    <col min="13312" max="13312" width="9.28515625" style="3" customWidth="1"/>
    <col min="13313" max="13313" width="8.5703125" style="3" customWidth="1"/>
    <col min="13314" max="13314" width="8.28515625" style="3" customWidth="1"/>
    <col min="13315" max="13315" width="8.42578125" style="3" customWidth="1"/>
    <col min="13316" max="13316" width="6.28515625" style="3" customWidth="1"/>
    <col min="13317" max="13317" width="5.7109375" style="3" customWidth="1"/>
    <col min="13318" max="13318" width="6.7109375" style="3" customWidth="1"/>
    <col min="13319" max="13319" width="6.42578125" style="3" customWidth="1"/>
    <col min="13320" max="13320" width="6.140625" style="3" customWidth="1"/>
    <col min="13321" max="13321" width="5.85546875" style="3" customWidth="1"/>
    <col min="13322" max="13322" width="6.28515625" style="3" customWidth="1"/>
    <col min="13323" max="13323" width="6.85546875" style="3" customWidth="1"/>
    <col min="13324" max="13324" width="6.7109375" style="3" customWidth="1"/>
    <col min="13325" max="13562" width="11.42578125" style="3"/>
    <col min="13563" max="13563" width="18.85546875" style="3" customWidth="1"/>
    <col min="13564" max="13564" width="10.140625" style="3" customWidth="1"/>
    <col min="13565" max="13565" width="9.140625" style="3" customWidth="1"/>
    <col min="13566" max="13566" width="9.7109375" style="3" customWidth="1"/>
    <col min="13567" max="13567" width="8.42578125" style="3" customWidth="1"/>
    <col min="13568" max="13568" width="9.28515625" style="3" customWidth="1"/>
    <col min="13569" max="13569" width="8.5703125" style="3" customWidth="1"/>
    <col min="13570" max="13570" width="8.28515625" style="3" customWidth="1"/>
    <col min="13571" max="13571" width="8.42578125" style="3" customWidth="1"/>
    <col min="13572" max="13572" width="6.28515625" style="3" customWidth="1"/>
    <col min="13573" max="13573" width="5.7109375" style="3" customWidth="1"/>
    <col min="13574" max="13574" width="6.7109375" style="3" customWidth="1"/>
    <col min="13575" max="13575" width="6.42578125" style="3" customWidth="1"/>
    <col min="13576" max="13576" width="6.140625" style="3" customWidth="1"/>
    <col min="13577" max="13577" width="5.85546875" style="3" customWidth="1"/>
    <col min="13578" max="13578" width="6.28515625" style="3" customWidth="1"/>
    <col min="13579" max="13579" width="6.85546875" style="3" customWidth="1"/>
    <col min="13580" max="13580" width="6.7109375" style="3" customWidth="1"/>
    <col min="13581" max="13818" width="11.42578125" style="3"/>
    <col min="13819" max="13819" width="18.85546875" style="3" customWidth="1"/>
    <col min="13820" max="13820" width="10.140625" style="3" customWidth="1"/>
    <col min="13821" max="13821" width="9.140625" style="3" customWidth="1"/>
    <col min="13822" max="13822" width="9.7109375" style="3" customWidth="1"/>
    <col min="13823" max="13823" width="8.42578125" style="3" customWidth="1"/>
    <col min="13824" max="13824" width="9.28515625" style="3" customWidth="1"/>
    <col min="13825" max="13825" width="8.5703125" style="3" customWidth="1"/>
    <col min="13826" max="13826" width="8.28515625" style="3" customWidth="1"/>
    <col min="13827" max="13827" width="8.42578125" style="3" customWidth="1"/>
    <col min="13828" max="13828" width="6.28515625" style="3" customWidth="1"/>
    <col min="13829" max="13829" width="5.7109375" style="3" customWidth="1"/>
    <col min="13830" max="13830" width="6.7109375" style="3" customWidth="1"/>
    <col min="13831" max="13831" width="6.42578125" style="3" customWidth="1"/>
    <col min="13832" max="13832" width="6.140625" style="3" customWidth="1"/>
    <col min="13833" max="13833" width="5.85546875" style="3" customWidth="1"/>
    <col min="13834" max="13834" width="6.28515625" style="3" customWidth="1"/>
    <col min="13835" max="13835" width="6.85546875" style="3" customWidth="1"/>
    <col min="13836" max="13836" width="6.7109375" style="3" customWidth="1"/>
    <col min="13837" max="14074" width="11.42578125" style="3"/>
    <col min="14075" max="14075" width="18.85546875" style="3" customWidth="1"/>
    <col min="14076" max="14076" width="10.140625" style="3" customWidth="1"/>
    <col min="14077" max="14077" width="9.140625" style="3" customWidth="1"/>
    <col min="14078" max="14078" width="9.7109375" style="3" customWidth="1"/>
    <col min="14079" max="14079" width="8.42578125" style="3" customWidth="1"/>
    <col min="14080" max="14080" width="9.28515625" style="3" customWidth="1"/>
    <col min="14081" max="14081" width="8.5703125" style="3" customWidth="1"/>
    <col min="14082" max="14082" width="8.28515625" style="3" customWidth="1"/>
    <col min="14083" max="14083" width="8.42578125" style="3" customWidth="1"/>
    <col min="14084" max="14084" width="6.28515625" style="3" customWidth="1"/>
    <col min="14085" max="14085" width="5.7109375" style="3" customWidth="1"/>
    <col min="14086" max="14086" width="6.7109375" style="3" customWidth="1"/>
    <col min="14087" max="14087" width="6.42578125" style="3" customWidth="1"/>
    <col min="14088" max="14088" width="6.140625" style="3" customWidth="1"/>
    <col min="14089" max="14089" width="5.85546875" style="3" customWidth="1"/>
    <col min="14090" max="14090" width="6.28515625" style="3" customWidth="1"/>
    <col min="14091" max="14091" width="6.85546875" style="3" customWidth="1"/>
    <col min="14092" max="14092" width="6.7109375" style="3" customWidth="1"/>
    <col min="14093" max="14330" width="11.42578125" style="3"/>
    <col min="14331" max="14331" width="18.85546875" style="3" customWidth="1"/>
    <col min="14332" max="14332" width="10.140625" style="3" customWidth="1"/>
    <col min="14333" max="14333" width="9.140625" style="3" customWidth="1"/>
    <col min="14334" max="14334" width="9.7109375" style="3" customWidth="1"/>
    <col min="14335" max="14335" width="8.42578125" style="3" customWidth="1"/>
    <col min="14336" max="14336" width="9.28515625" style="3" customWidth="1"/>
    <col min="14337" max="14337" width="8.5703125" style="3" customWidth="1"/>
    <col min="14338" max="14338" width="8.28515625" style="3" customWidth="1"/>
    <col min="14339" max="14339" width="8.42578125" style="3" customWidth="1"/>
    <col min="14340" max="14340" width="6.28515625" style="3" customWidth="1"/>
    <col min="14341" max="14341" width="5.7109375" style="3" customWidth="1"/>
    <col min="14342" max="14342" width="6.7109375" style="3" customWidth="1"/>
    <col min="14343" max="14343" width="6.42578125" style="3" customWidth="1"/>
    <col min="14344" max="14344" width="6.140625" style="3" customWidth="1"/>
    <col min="14345" max="14345" width="5.85546875" style="3" customWidth="1"/>
    <col min="14346" max="14346" width="6.28515625" style="3" customWidth="1"/>
    <col min="14347" max="14347" width="6.85546875" style="3" customWidth="1"/>
    <col min="14348" max="14348" width="6.7109375" style="3" customWidth="1"/>
    <col min="14349" max="14586" width="11.42578125" style="3"/>
    <col min="14587" max="14587" width="18.85546875" style="3" customWidth="1"/>
    <col min="14588" max="14588" width="10.140625" style="3" customWidth="1"/>
    <col min="14589" max="14589" width="9.140625" style="3" customWidth="1"/>
    <col min="14590" max="14590" width="9.7109375" style="3" customWidth="1"/>
    <col min="14591" max="14591" width="8.42578125" style="3" customWidth="1"/>
    <col min="14592" max="14592" width="9.28515625" style="3" customWidth="1"/>
    <col min="14593" max="14593" width="8.5703125" style="3" customWidth="1"/>
    <col min="14594" max="14594" width="8.28515625" style="3" customWidth="1"/>
    <col min="14595" max="14595" width="8.42578125" style="3" customWidth="1"/>
    <col min="14596" max="14596" width="6.28515625" style="3" customWidth="1"/>
    <col min="14597" max="14597" width="5.7109375" style="3" customWidth="1"/>
    <col min="14598" max="14598" width="6.7109375" style="3" customWidth="1"/>
    <col min="14599" max="14599" width="6.42578125" style="3" customWidth="1"/>
    <col min="14600" max="14600" width="6.140625" style="3" customWidth="1"/>
    <col min="14601" max="14601" width="5.85546875" style="3" customWidth="1"/>
    <col min="14602" max="14602" width="6.28515625" style="3" customWidth="1"/>
    <col min="14603" max="14603" width="6.85546875" style="3" customWidth="1"/>
    <col min="14604" max="14604" width="6.7109375" style="3" customWidth="1"/>
    <col min="14605" max="14842" width="11.42578125" style="3"/>
    <col min="14843" max="14843" width="18.85546875" style="3" customWidth="1"/>
    <col min="14844" max="14844" width="10.140625" style="3" customWidth="1"/>
    <col min="14845" max="14845" width="9.140625" style="3" customWidth="1"/>
    <col min="14846" max="14846" width="9.7109375" style="3" customWidth="1"/>
    <col min="14847" max="14847" width="8.42578125" style="3" customWidth="1"/>
    <col min="14848" max="14848" width="9.28515625" style="3" customWidth="1"/>
    <col min="14849" max="14849" width="8.5703125" style="3" customWidth="1"/>
    <col min="14850" max="14850" width="8.28515625" style="3" customWidth="1"/>
    <col min="14851" max="14851" width="8.42578125" style="3" customWidth="1"/>
    <col min="14852" max="14852" width="6.28515625" style="3" customWidth="1"/>
    <col min="14853" max="14853" width="5.7109375" style="3" customWidth="1"/>
    <col min="14854" max="14854" width="6.7109375" style="3" customWidth="1"/>
    <col min="14855" max="14855" width="6.42578125" style="3" customWidth="1"/>
    <col min="14856" max="14856" width="6.140625" style="3" customWidth="1"/>
    <col min="14857" max="14857" width="5.85546875" style="3" customWidth="1"/>
    <col min="14858" max="14858" width="6.28515625" style="3" customWidth="1"/>
    <col min="14859" max="14859" width="6.85546875" style="3" customWidth="1"/>
    <col min="14860" max="14860" width="6.7109375" style="3" customWidth="1"/>
    <col min="14861" max="15098" width="11.42578125" style="3"/>
    <col min="15099" max="15099" width="18.85546875" style="3" customWidth="1"/>
    <col min="15100" max="15100" width="10.140625" style="3" customWidth="1"/>
    <col min="15101" max="15101" width="9.140625" style="3" customWidth="1"/>
    <col min="15102" max="15102" width="9.7109375" style="3" customWidth="1"/>
    <col min="15103" max="15103" width="8.42578125" style="3" customWidth="1"/>
    <col min="15104" max="15104" width="9.28515625" style="3" customWidth="1"/>
    <col min="15105" max="15105" width="8.5703125" style="3" customWidth="1"/>
    <col min="15106" max="15106" width="8.28515625" style="3" customWidth="1"/>
    <col min="15107" max="15107" width="8.42578125" style="3" customWidth="1"/>
    <col min="15108" max="15108" width="6.28515625" style="3" customWidth="1"/>
    <col min="15109" max="15109" width="5.7109375" style="3" customWidth="1"/>
    <col min="15110" max="15110" width="6.7109375" style="3" customWidth="1"/>
    <col min="15111" max="15111" width="6.42578125" style="3" customWidth="1"/>
    <col min="15112" max="15112" width="6.140625" style="3" customWidth="1"/>
    <col min="15113" max="15113" width="5.85546875" style="3" customWidth="1"/>
    <col min="15114" max="15114" width="6.28515625" style="3" customWidth="1"/>
    <col min="15115" max="15115" width="6.85546875" style="3" customWidth="1"/>
    <col min="15116" max="15116" width="6.7109375" style="3" customWidth="1"/>
    <col min="15117" max="15354" width="11.42578125" style="3"/>
    <col min="15355" max="15355" width="18.85546875" style="3" customWidth="1"/>
    <col min="15356" max="15356" width="10.140625" style="3" customWidth="1"/>
    <col min="15357" max="15357" width="9.140625" style="3" customWidth="1"/>
    <col min="15358" max="15358" width="9.7109375" style="3" customWidth="1"/>
    <col min="15359" max="15359" width="8.42578125" style="3" customWidth="1"/>
    <col min="15360" max="15360" width="9.28515625" style="3" customWidth="1"/>
    <col min="15361" max="15361" width="8.5703125" style="3" customWidth="1"/>
    <col min="15362" max="15362" width="8.28515625" style="3" customWidth="1"/>
    <col min="15363" max="15363" width="8.42578125" style="3" customWidth="1"/>
    <col min="15364" max="15364" width="6.28515625" style="3" customWidth="1"/>
    <col min="15365" max="15365" width="5.7109375" style="3" customWidth="1"/>
    <col min="15366" max="15366" width="6.7109375" style="3" customWidth="1"/>
    <col min="15367" max="15367" width="6.42578125" style="3" customWidth="1"/>
    <col min="15368" max="15368" width="6.140625" style="3" customWidth="1"/>
    <col min="15369" max="15369" width="5.85546875" style="3" customWidth="1"/>
    <col min="15370" max="15370" width="6.28515625" style="3" customWidth="1"/>
    <col min="15371" max="15371" width="6.85546875" style="3" customWidth="1"/>
    <col min="15372" max="15372" width="6.7109375" style="3" customWidth="1"/>
    <col min="15373" max="15610" width="11.42578125" style="3"/>
    <col min="15611" max="15611" width="18.85546875" style="3" customWidth="1"/>
    <col min="15612" max="15612" width="10.140625" style="3" customWidth="1"/>
    <col min="15613" max="15613" width="9.140625" style="3" customWidth="1"/>
    <col min="15614" max="15614" width="9.7109375" style="3" customWidth="1"/>
    <col min="15615" max="15615" width="8.42578125" style="3" customWidth="1"/>
    <col min="15616" max="15616" width="9.28515625" style="3" customWidth="1"/>
    <col min="15617" max="15617" width="8.5703125" style="3" customWidth="1"/>
    <col min="15618" max="15618" width="8.28515625" style="3" customWidth="1"/>
    <col min="15619" max="15619" width="8.42578125" style="3" customWidth="1"/>
    <col min="15620" max="15620" width="6.28515625" style="3" customWidth="1"/>
    <col min="15621" max="15621" width="5.7109375" style="3" customWidth="1"/>
    <col min="15622" max="15622" width="6.7109375" style="3" customWidth="1"/>
    <col min="15623" max="15623" width="6.42578125" style="3" customWidth="1"/>
    <col min="15624" max="15624" width="6.140625" style="3" customWidth="1"/>
    <col min="15625" max="15625" width="5.85546875" style="3" customWidth="1"/>
    <col min="15626" max="15626" width="6.28515625" style="3" customWidth="1"/>
    <col min="15627" max="15627" width="6.85546875" style="3" customWidth="1"/>
    <col min="15628" max="15628" width="6.7109375" style="3" customWidth="1"/>
    <col min="15629" max="15866" width="11.42578125" style="3"/>
    <col min="15867" max="15867" width="18.85546875" style="3" customWidth="1"/>
    <col min="15868" max="15868" width="10.140625" style="3" customWidth="1"/>
    <col min="15869" max="15869" width="9.140625" style="3" customWidth="1"/>
    <col min="15870" max="15870" width="9.7109375" style="3" customWidth="1"/>
    <col min="15871" max="15871" width="8.42578125" style="3" customWidth="1"/>
    <col min="15872" max="15872" width="9.28515625" style="3" customWidth="1"/>
    <col min="15873" max="15873" width="8.5703125" style="3" customWidth="1"/>
    <col min="15874" max="15874" width="8.28515625" style="3" customWidth="1"/>
    <col min="15875" max="15875" width="8.42578125" style="3" customWidth="1"/>
    <col min="15876" max="15876" width="6.28515625" style="3" customWidth="1"/>
    <col min="15877" max="15877" width="5.7109375" style="3" customWidth="1"/>
    <col min="15878" max="15878" width="6.7109375" style="3" customWidth="1"/>
    <col min="15879" max="15879" width="6.42578125" style="3" customWidth="1"/>
    <col min="15880" max="15880" width="6.140625" style="3" customWidth="1"/>
    <col min="15881" max="15881" width="5.85546875" style="3" customWidth="1"/>
    <col min="15882" max="15882" width="6.28515625" style="3" customWidth="1"/>
    <col min="15883" max="15883" width="6.85546875" style="3" customWidth="1"/>
    <col min="15884" max="15884" width="6.7109375" style="3" customWidth="1"/>
    <col min="15885" max="16122" width="11.42578125" style="3"/>
    <col min="16123" max="16123" width="18.85546875" style="3" customWidth="1"/>
    <col min="16124" max="16124" width="10.140625" style="3" customWidth="1"/>
    <col min="16125" max="16125" width="9.140625" style="3" customWidth="1"/>
    <col min="16126" max="16126" width="9.7109375" style="3" customWidth="1"/>
    <col min="16127" max="16127" width="8.42578125" style="3" customWidth="1"/>
    <col min="16128" max="16128" width="9.28515625" style="3" customWidth="1"/>
    <col min="16129" max="16129" width="8.5703125" style="3" customWidth="1"/>
    <col min="16130" max="16130" width="8.28515625" style="3" customWidth="1"/>
    <col min="16131" max="16131" width="8.42578125" style="3" customWidth="1"/>
    <col min="16132" max="16132" width="6.28515625" style="3" customWidth="1"/>
    <col min="16133" max="16133" width="5.7109375" style="3" customWidth="1"/>
    <col min="16134" max="16134" width="6.7109375" style="3" customWidth="1"/>
    <col min="16135" max="16135" width="6.42578125" style="3" customWidth="1"/>
    <col min="16136" max="16136" width="6.140625" style="3" customWidth="1"/>
    <col min="16137" max="16137" width="5.85546875" style="3" customWidth="1"/>
    <col min="16138" max="16138" width="6.28515625" style="3" customWidth="1"/>
    <col min="16139" max="16139" width="6.85546875" style="3" customWidth="1"/>
    <col min="16140" max="16140" width="6.7109375" style="3" customWidth="1"/>
    <col min="16141" max="16384" width="11.42578125" style="3"/>
  </cols>
  <sheetData>
    <row r="1" spans="1:23" ht="13.5" thickBot="1" x14ac:dyDescent="0.25"/>
    <row r="2" spans="1:23" s="2" customFormat="1" ht="18.75" thickBot="1" x14ac:dyDescent="0.3">
      <c r="A2" s="1" t="s">
        <v>1</v>
      </c>
      <c r="B2" s="1"/>
      <c r="E2" s="58"/>
      <c r="F2" s="61" t="s">
        <v>22</v>
      </c>
      <c r="G2" s="59"/>
      <c r="H2" s="59"/>
      <c r="I2" s="59"/>
      <c r="J2" s="59"/>
      <c r="K2" s="60"/>
    </row>
    <row r="3" spans="1:23" s="2" customFormat="1" ht="18.75" thickBot="1" x14ac:dyDescent="0.3">
      <c r="A3" s="1"/>
      <c r="B3" s="1"/>
    </row>
    <row r="4" spans="1:23" ht="13.5" thickBot="1" x14ac:dyDescent="0.25">
      <c r="A4" s="90" t="s">
        <v>18</v>
      </c>
      <c r="B4" s="47" t="s">
        <v>15</v>
      </c>
      <c r="C4" s="97" t="s">
        <v>2</v>
      </c>
      <c r="D4" s="86" t="s">
        <v>16</v>
      </c>
      <c r="E4" s="87"/>
      <c r="F4" s="92" t="s">
        <v>19</v>
      </c>
      <c r="G4" s="93"/>
      <c r="H4" s="95">
        <v>5</v>
      </c>
      <c r="I4" s="92" t="s">
        <v>20</v>
      </c>
      <c r="J4" s="93"/>
      <c r="K4" s="95">
        <v>4.3</v>
      </c>
    </row>
    <row r="5" spans="1:23" ht="13.5" thickBot="1" x14ac:dyDescent="0.25">
      <c r="A5" s="91"/>
      <c r="B5" s="57">
        <v>2.3199999999999998</v>
      </c>
      <c r="C5" s="98"/>
      <c r="D5" s="99">
        <v>0.1</v>
      </c>
      <c r="E5" s="100"/>
      <c r="F5" s="91"/>
      <c r="G5" s="94"/>
      <c r="H5" s="96"/>
      <c r="I5" s="91"/>
      <c r="J5" s="94"/>
      <c r="K5" s="96"/>
    </row>
    <row r="6" spans="1:23" ht="13.5" thickBot="1" x14ac:dyDescent="0.25">
      <c r="D6" s="88">
        <f>100%+D5</f>
        <v>1.1000000000000001</v>
      </c>
      <c r="E6" s="89"/>
    </row>
    <row r="7" spans="1:23" x14ac:dyDescent="0.2">
      <c r="A7" s="5" t="s">
        <v>13</v>
      </c>
      <c r="B7" s="6"/>
      <c r="C7" s="6"/>
      <c r="D7" s="6"/>
      <c r="E7" s="7"/>
      <c r="F7" s="48"/>
      <c r="G7" s="49" t="s">
        <v>3</v>
      </c>
      <c r="H7" s="49"/>
      <c r="I7" s="49"/>
      <c r="J7" s="49"/>
      <c r="K7" s="50"/>
      <c r="P7" s="4"/>
    </row>
    <row r="8" spans="1:23" ht="13.5" thickBot="1" x14ac:dyDescent="0.25">
      <c r="A8" s="9"/>
      <c r="E8" s="10"/>
      <c r="F8" s="44"/>
      <c r="G8" s="45"/>
      <c r="H8" s="45"/>
      <c r="I8" s="45"/>
      <c r="J8" s="45"/>
      <c r="K8" s="46"/>
      <c r="P8" s="4"/>
    </row>
    <row r="9" spans="1:23" ht="13.5" thickBot="1" x14ac:dyDescent="0.25">
      <c r="A9" s="12" t="s">
        <v>11</v>
      </c>
      <c r="B9" s="54">
        <v>0.15</v>
      </c>
      <c r="C9" s="3" t="s">
        <v>14</v>
      </c>
      <c r="D9" s="13"/>
      <c r="E9" s="34"/>
      <c r="F9" s="44"/>
      <c r="G9" s="51" t="s">
        <v>4</v>
      </c>
      <c r="H9" s="52"/>
      <c r="I9" s="45"/>
      <c r="J9" s="54">
        <v>0.2</v>
      </c>
      <c r="K9" s="53" t="s">
        <v>5</v>
      </c>
      <c r="P9" s="4"/>
    </row>
    <row r="10" spans="1:23" ht="13.5" thickBot="1" x14ac:dyDescent="0.25">
      <c r="A10" s="9"/>
      <c r="E10" s="10"/>
      <c r="F10" s="44"/>
      <c r="G10" s="45"/>
      <c r="H10" s="45"/>
      <c r="I10" s="45"/>
      <c r="J10" s="45"/>
      <c r="K10" s="46"/>
      <c r="P10" s="4"/>
    </row>
    <row r="11" spans="1:23" ht="13.5" customHeight="1" thickBot="1" x14ac:dyDescent="0.25">
      <c r="A11" s="9" t="s">
        <v>9</v>
      </c>
      <c r="B11" s="55">
        <v>14</v>
      </c>
      <c r="C11" s="27" t="s">
        <v>10</v>
      </c>
      <c r="D11" s="27" t="s">
        <v>12</v>
      </c>
      <c r="E11" s="56">
        <v>1</v>
      </c>
      <c r="F11" s="44"/>
      <c r="G11" s="45" t="s">
        <v>17</v>
      </c>
      <c r="H11" s="45"/>
      <c r="I11" s="45"/>
      <c r="J11" s="54">
        <v>0.06</v>
      </c>
      <c r="K11" s="46"/>
      <c r="P11" s="4"/>
    </row>
    <row r="12" spans="1:23" ht="13.5" thickBot="1" x14ac:dyDescent="0.25">
      <c r="A12" s="9"/>
      <c r="E12" s="10"/>
      <c r="F12" s="44"/>
      <c r="G12" s="45"/>
      <c r="H12" s="45"/>
      <c r="I12" s="45"/>
      <c r="J12" s="45"/>
      <c r="K12" s="46"/>
      <c r="P12" s="4"/>
    </row>
    <row r="13" spans="1:23" ht="13.5" thickBot="1" x14ac:dyDescent="0.25">
      <c r="A13" s="11"/>
      <c r="E13" s="10"/>
      <c r="F13" s="83" t="s">
        <v>6</v>
      </c>
      <c r="G13" s="84"/>
      <c r="H13" s="84"/>
      <c r="I13" s="84"/>
      <c r="J13" s="84"/>
      <c r="K13" s="85"/>
    </row>
    <row r="14" spans="1:23" ht="13.5" thickBot="1" x14ac:dyDescent="0.25">
      <c r="A14" s="14" t="s">
        <v>7</v>
      </c>
      <c r="B14" s="15"/>
      <c r="C14" s="13"/>
      <c r="E14" s="10"/>
      <c r="F14" s="16">
        <v>1</v>
      </c>
      <c r="G14" s="17">
        <v>2</v>
      </c>
      <c r="H14" s="16">
        <v>3</v>
      </c>
      <c r="I14" s="17">
        <v>4</v>
      </c>
      <c r="J14" s="16">
        <v>5</v>
      </c>
      <c r="K14" s="18">
        <v>6</v>
      </c>
      <c r="P14" s="13"/>
      <c r="Q14" s="13"/>
      <c r="R14" s="13"/>
      <c r="S14" s="13"/>
      <c r="T14" s="13"/>
      <c r="U14" s="13"/>
      <c r="V14" s="13"/>
      <c r="W14" s="13"/>
    </row>
    <row r="15" spans="1:23" ht="13.5" thickBot="1" x14ac:dyDescent="0.25">
      <c r="A15" s="35" t="s">
        <v>8</v>
      </c>
      <c r="B15" s="36"/>
      <c r="C15" s="19"/>
      <c r="D15" s="19"/>
      <c r="E15" s="33"/>
      <c r="F15" s="8"/>
      <c r="G15" s="6"/>
      <c r="H15" s="6"/>
      <c r="I15" s="6"/>
      <c r="J15" s="6"/>
      <c r="K15" s="7"/>
      <c r="P15" s="19"/>
      <c r="Q15" s="19"/>
      <c r="R15" s="19"/>
      <c r="S15" s="19"/>
      <c r="T15" s="19"/>
      <c r="U15" s="19"/>
      <c r="V15" s="19"/>
      <c r="W15" s="19"/>
    </row>
    <row r="16" spans="1:23" x14ac:dyDescent="0.2">
      <c r="A16" s="20">
        <v>20000</v>
      </c>
      <c r="B16" s="21">
        <f>B9</f>
        <v>0.15</v>
      </c>
      <c r="C16" s="19">
        <v>1</v>
      </c>
      <c r="D16" s="43"/>
      <c r="E16" s="33"/>
      <c r="F16" s="22">
        <f t="shared" ref="F16:K16" si="0">F$14*$J$9-$J$9</f>
        <v>0</v>
      </c>
      <c r="G16" s="29">
        <f t="shared" si="0"/>
        <v>0.2</v>
      </c>
      <c r="H16" s="29">
        <f t="shared" si="0"/>
        <v>0.40000000000000008</v>
      </c>
      <c r="I16" s="29">
        <f t="shared" si="0"/>
        <v>0.60000000000000009</v>
      </c>
      <c r="J16" s="29">
        <f t="shared" si="0"/>
        <v>0.8</v>
      </c>
      <c r="K16" s="30">
        <f t="shared" si="0"/>
        <v>1.0000000000000002</v>
      </c>
      <c r="P16" s="19"/>
      <c r="Q16" s="19"/>
      <c r="R16" s="19"/>
      <c r="S16" s="19"/>
      <c r="T16" s="19"/>
      <c r="U16" s="19"/>
      <c r="V16" s="19"/>
      <c r="W16" s="19"/>
    </row>
    <row r="17" spans="1:23" x14ac:dyDescent="0.2">
      <c r="A17" s="20">
        <v>25000</v>
      </c>
      <c r="B17" s="21">
        <f>B16+($E$11-$B$9)/$B$11</f>
        <v>0.21071428571428572</v>
      </c>
      <c r="C17" s="19">
        <v>2</v>
      </c>
      <c r="D17" s="43"/>
      <c r="E17" s="33"/>
      <c r="F17" s="23">
        <f t="shared" ref="F17:F30" si="1">F$14*$J$9-$J$9</f>
        <v>0</v>
      </c>
      <c r="G17" s="28">
        <f>G16-G16*$J$11</f>
        <v>0.188</v>
      </c>
      <c r="H17" s="28">
        <f>H16-H16*$J$11</f>
        <v>0.37600000000000006</v>
      </c>
      <c r="I17" s="28">
        <f t="shared" ref="I17:I28" si="2">I16-I16*$J$11</f>
        <v>0.56400000000000006</v>
      </c>
      <c r="J17" s="28">
        <f t="shared" ref="J17:J28" si="3">J16-J16*$J$11</f>
        <v>0.752</v>
      </c>
      <c r="K17" s="31">
        <f t="shared" ref="K17:K28" si="4">K16-K16*$J$11</f>
        <v>0.94000000000000017</v>
      </c>
      <c r="P17" s="19"/>
      <c r="Q17" s="19"/>
      <c r="R17" s="19"/>
      <c r="S17" s="19"/>
      <c r="T17" s="19"/>
      <c r="U17" s="19"/>
      <c r="V17" s="19"/>
      <c r="W17" s="19"/>
    </row>
    <row r="18" spans="1:23" x14ac:dyDescent="0.2">
      <c r="A18" s="20">
        <v>30000</v>
      </c>
      <c r="B18" s="21">
        <f t="shared" ref="B18:B30" si="5">B17+($E$11-$B$9)/$B$11</f>
        <v>0.27142857142857141</v>
      </c>
      <c r="C18" s="19">
        <v>3</v>
      </c>
      <c r="D18" s="43"/>
      <c r="E18" s="33"/>
      <c r="F18" s="23">
        <f t="shared" si="1"/>
        <v>0</v>
      </c>
      <c r="G18" s="28">
        <f t="shared" ref="G18:G28" si="6">G17-G17*$J$11</f>
        <v>0.17671999999999999</v>
      </c>
      <c r="H18" s="28">
        <f t="shared" ref="H18:H28" si="7">H17-H17*$J$11</f>
        <v>0.35344000000000003</v>
      </c>
      <c r="I18" s="28">
        <f t="shared" si="2"/>
        <v>0.53016000000000008</v>
      </c>
      <c r="J18" s="28">
        <f t="shared" si="3"/>
        <v>0.70687999999999995</v>
      </c>
      <c r="K18" s="31">
        <f t="shared" si="4"/>
        <v>0.88360000000000016</v>
      </c>
      <c r="P18" s="19"/>
      <c r="Q18" s="19"/>
      <c r="R18" s="19"/>
      <c r="S18" s="19"/>
      <c r="T18" s="19"/>
      <c r="U18" s="19"/>
      <c r="V18" s="19"/>
      <c r="W18" s="19"/>
    </row>
    <row r="19" spans="1:23" x14ac:dyDescent="0.2">
      <c r="A19" s="20">
        <v>35000</v>
      </c>
      <c r="B19" s="21">
        <f t="shared" si="5"/>
        <v>0.33214285714285713</v>
      </c>
      <c r="C19" s="19">
        <v>4</v>
      </c>
      <c r="D19" s="43"/>
      <c r="E19" s="33"/>
      <c r="F19" s="23">
        <f t="shared" si="1"/>
        <v>0</v>
      </c>
      <c r="G19" s="28">
        <f t="shared" si="6"/>
        <v>0.16611679999999998</v>
      </c>
      <c r="H19" s="28">
        <f t="shared" si="7"/>
        <v>0.33223360000000002</v>
      </c>
      <c r="I19" s="28">
        <f t="shared" si="2"/>
        <v>0.49835040000000008</v>
      </c>
      <c r="J19" s="28">
        <f t="shared" si="3"/>
        <v>0.66446719999999992</v>
      </c>
      <c r="K19" s="31">
        <f t="shared" si="4"/>
        <v>0.83058400000000021</v>
      </c>
      <c r="P19" s="19"/>
      <c r="Q19" s="19"/>
      <c r="R19" s="19"/>
      <c r="S19" s="19"/>
      <c r="T19" s="19"/>
      <c r="U19" s="19"/>
      <c r="V19" s="19"/>
      <c r="W19" s="19"/>
    </row>
    <row r="20" spans="1:23" x14ac:dyDescent="0.2">
      <c r="A20" s="20">
        <v>40000</v>
      </c>
      <c r="B20" s="21">
        <f t="shared" si="5"/>
        <v>0.39285714285714285</v>
      </c>
      <c r="C20" s="19">
        <v>5</v>
      </c>
      <c r="D20" s="43"/>
      <c r="E20" s="33"/>
      <c r="F20" s="23">
        <f t="shared" si="1"/>
        <v>0</v>
      </c>
      <c r="G20" s="28">
        <f t="shared" si="6"/>
        <v>0.15614979199999998</v>
      </c>
      <c r="H20" s="28">
        <f t="shared" si="7"/>
        <v>0.31229958400000002</v>
      </c>
      <c r="I20" s="28">
        <f t="shared" si="2"/>
        <v>0.46844937600000008</v>
      </c>
      <c r="J20" s="28">
        <f t="shared" si="3"/>
        <v>0.62459916799999993</v>
      </c>
      <c r="K20" s="31">
        <f t="shared" si="4"/>
        <v>0.78074896000000016</v>
      </c>
      <c r="P20" s="19"/>
      <c r="Q20" s="19"/>
      <c r="R20" s="19"/>
      <c r="S20" s="19"/>
      <c r="T20" s="19"/>
      <c r="U20" s="19"/>
      <c r="V20" s="19"/>
      <c r="W20" s="19"/>
    </row>
    <row r="21" spans="1:23" x14ac:dyDescent="0.2">
      <c r="A21" s="20">
        <v>45000</v>
      </c>
      <c r="B21" s="21">
        <f t="shared" si="5"/>
        <v>0.45357142857142857</v>
      </c>
      <c r="C21" s="19">
        <v>6</v>
      </c>
      <c r="D21" s="43"/>
      <c r="E21" s="33"/>
      <c r="F21" s="23">
        <f t="shared" si="1"/>
        <v>0</v>
      </c>
      <c r="G21" s="28">
        <f t="shared" si="6"/>
        <v>0.14678080447999997</v>
      </c>
      <c r="H21" s="28">
        <f t="shared" si="7"/>
        <v>0.29356160896</v>
      </c>
      <c r="I21" s="28">
        <f t="shared" si="2"/>
        <v>0.44034241344000008</v>
      </c>
      <c r="J21" s="28">
        <f t="shared" si="3"/>
        <v>0.58712321791999988</v>
      </c>
      <c r="K21" s="31">
        <f t="shared" si="4"/>
        <v>0.73390402240000019</v>
      </c>
      <c r="P21" s="19"/>
      <c r="Q21" s="19"/>
      <c r="R21" s="19"/>
      <c r="S21" s="19"/>
      <c r="T21" s="19"/>
      <c r="U21" s="19"/>
      <c r="V21" s="19"/>
      <c r="W21" s="19"/>
    </row>
    <row r="22" spans="1:23" x14ac:dyDescent="0.2">
      <c r="A22" s="20">
        <v>50000</v>
      </c>
      <c r="B22" s="21">
        <f t="shared" si="5"/>
        <v>0.51428571428571423</v>
      </c>
      <c r="C22" s="19">
        <v>7</v>
      </c>
      <c r="D22" s="43"/>
      <c r="E22" s="33"/>
      <c r="F22" s="23">
        <f t="shared" si="1"/>
        <v>0</v>
      </c>
      <c r="G22" s="28">
        <f t="shared" si="6"/>
        <v>0.13797395621119998</v>
      </c>
      <c r="H22" s="28">
        <f t="shared" si="7"/>
        <v>0.27594791242240002</v>
      </c>
      <c r="I22" s="28">
        <f t="shared" si="2"/>
        <v>0.41392186863360009</v>
      </c>
      <c r="J22" s="28">
        <f t="shared" si="3"/>
        <v>0.55189582484479993</v>
      </c>
      <c r="K22" s="31">
        <f t="shared" si="4"/>
        <v>0.68986978105600016</v>
      </c>
      <c r="P22" s="19"/>
      <c r="Q22" s="19"/>
      <c r="R22" s="19"/>
      <c r="S22" s="19"/>
      <c r="T22" s="19"/>
      <c r="U22" s="19"/>
      <c r="V22" s="19"/>
      <c r="W22" s="19"/>
    </row>
    <row r="23" spans="1:23" x14ac:dyDescent="0.2">
      <c r="A23" s="20">
        <v>55000</v>
      </c>
      <c r="B23" s="21">
        <f t="shared" si="5"/>
        <v>0.57499999999999996</v>
      </c>
      <c r="C23" s="19">
        <v>8</v>
      </c>
      <c r="D23" s="43"/>
      <c r="E23" s="33"/>
      <c r="F23" s="23">
        <f t="shared" si="1"/>
        <v>0</v>
      </c>
      <c r="G23" s="28">
        <f t="shared" si="6"/>
        <v>0.12969551883852798</v>
      </c>
      <c r="H23" s="28">
        <f t="shared" si="7"/>
        <v>0.25939103767705601</v>
      </c>
      <c r="I23" s="28">
        <f t="shared" si="2"/>
        <v>0.3890865565155841</v>
      </c>
      <c r="J23" s="28">
        <f t="shared" si="3"/>
        <v>0.51878207535411192</v>
      </c>
      <c r="K23" s="31">
        <f t="shared" si="4"/>
        <v>0.64847759419264017</v>
      </c>
      <c r="P23" s="19"/>
      <c r="Q23" s="19"/>
      <c r="R23" s="19"/>
      <c r="S23" s="19"/>
      <c r="T23" s="19"/>
      <c r="U23" s="19"/>
      <c r="V23" s="19"/>
      <c r="W23" s="19"/>
    </row>
    <row r="24" spans="1:23" x14ac:dyDescent="0.2">
      <c r="A24" s="20">
        <v>60000</v>
      </c>
      <c r="B24" s="21">
        <f t="shared" si="5"/>
        <v>0.63571428571428568</v>
      </c>
      <c r="C24" s="19">
        <v>9</v>
      </c>
      <c r="D24" s="43"/>
      <c r="E24" s="33"/>
      <c r="F24" s="23">
        <f t="shared" si="1"/>
        <v>0</v>
      </c>
      <c r="G24" s="28">
        <f t="shared" si="6"/>
        <v>0.1219137877082163</v>
      </c>
      <c r="H24" s="28">
        <f t="shared" si="7"/>
        <v>0.24382757541643266</v>
      </c>
      <c r="I24" s="28">
        <f t="shared" si="2"/>
        <v>0.36574136312464905</v>
      </c>
      <c r="J24" s="28">
        <f t="shared" si="3"/>
        <v>0.4876551508328652</v>
      </c>
      <c r="K24" s="31">
        <f t="shared" si="4"/>
        <v>0.60956893854108174</v>
      </c>
      <c r="P24" s="19"/>
      <c r="Q24" s="19"/>
      <c r="R24" s="19"/>
      <c r="S24" s="19"/>
      <c r="T24" s="19"/>
      <c r="U24" s="19"/>
      <c r="V24" s="19"/>
      <c r="W24" s="19"/>
    </row>
    <row r="25" spans="1:23" x14ac:dyDescent="0.2">
      <c r="A25" s="20">
        <v>65000</v>
      </c>
      <c r="B25" s="21">
        <f t="shared" si="5"/>
        <v>0.6964285714285714</v>
      </c>
      <c r="C25" s="19">
        <v>10</v>
      </c>
      <c r="D25" s="43"/>
      <c r="E25" s="33"/>
      <c r="F25" s="23">
        <f t="shared" si="1"/>
        <v>0</v>
      </c>
      <c r="G25" s="28">
        <f t="shared" si="6"/>
        <v>0.11459896044572332</v>
      </c>
      <c r="H25" s="28">
        <f t="shared" si="7"/>
        <v>0.22919792089144669</v>
      </c>
      <c r="I25" s="28">
        <f t="shared" si="2"/>
        <v>0.34379688133717012</v>
      </c>
      <c r="J25" s="28">
        <f t="shared" si="3"/>
        <v>0.45839584178289328</v>
      </c>
      <c r="K25" s="31">
        <f t="shared" si="4"/>
        <v>0.57299480222861687</v>
      </c>
      <c r="P25" s="19"/>
      <c r="Q25" s="19"/>
      <c r="R25" s="19"/>
      <c r="S25" s="19"/>
      <c r="T25" s="19"/>
      <c r="U25" s="19"/>
      <c r="V25" s="19"/>
      <c r="W25" s="19"/>
    </row>
    <row r="26" spans="1:23" x14ac:dyDescent="0.2">
      <c r="A26" s="20">
        <v>70000</v>
      </c>
      <c r="B26" s="21">
        <f t="shared" si="5"/>
        <v>0.75714285714285712</v>
      </c>
      <c r="C26" s="19">
        <v>11</v>
      </c>
      <c r="D26" s="43"/>
      <c r="E26" s="33"/>
      <c r="F26" s="23">
        <f t="shared" si="1"/>
        <v>0</v>
      </c>
      <c r="G26" s="28">
        <f t="shared" si="6"/>
        <v>0.10772302281897991</v>
      </c>
      <c r="H26" s="28">
        <f t="shared" si="7"/>
        <v>0.21544604563795988</v>
      </c>
      <c r="I26" s="28">
        <f t="shared" si="2"/>
        <v>0.32316906845693993</v>
      </c>
      <c r="J26" s="28">
        <f t="shared" si="3"/>
        <v>0.43089209127591965</v>
      </c>
      <c r="K26" s="31">
        <f t="shared" si="4"/>
        <v>0.53861511409489982</v>
      </c>
      <c r="P26" s="19"/>
      <c r="Q26" s="19"/>
      <c r="R26" s="19"/>
      <c r="S26" s="19"/>
      <c r="T26" s="19"/>
      <c r="U26" s="19"/>
      <c r="V26" s="19"/>
      <c r="W26" s="19"/>
    </row>
    <row r="27" spans="1:23" x14ac:dyDescent="0.2">
      <c r="A27" s="20">
        <v>75000</v>
      </c>
      <c r="B27" s="21">
        <f t="shared" si="5"/>
        <v>0.81785714285714284</v>
      </c>
      <c r="C27" s="19">
        <v>12</v>
      </c>
      <c r="D27" s="43"/>
      <c r="E27" s="33"/>
      <c r="F27" s="23">
        <f t="shared" si="1"/>
        <v>0</v>
      </c>
      <c r="G27" s="28">
        <f t="shared" si="6"/>
        <v>0.10125964144984112</v>
      </c>
      <c r="H27" s="28">
        <f t="shared" si="7"/>
        <v>0.2025192828996823</v>
      </c>
      <c r="I27" s="28">
        <f t="shared" si="2"/>
        <v>0.30377892434952353</v>
      </c>
      <c r="J27" s="28">
        <f t="shared" si="3"/>
        <v>0.40503856579936448</v>
      </c>
      <c r="K27" s="31">
        <f t="shared" si="4"/>
        <v>0.50629820724920582</v>
      </c>
      <c r="P27" s="19"/>
      <c r="Q27" s="19"/>
      <c r="R27" s="19"/>
      <c r="S27" s="19"/>
      <c r="T27" s="19"/>
      <c r="U27" s="19"/>
      <c r="V27" s="19"/>
      <c r="W27" s="19"/>
    </row>
    <row r="28" spans="1:23" x14ac:dyDescent="0.2">
      <c r="A28" s="20">
        <v>80000</v>
      </c>
      <c r="B28" s="21">
        <f t="shared" si="5"/>
        <v>0.87857142857142856</v>
      </c>
      <c r="C28" s="32">
        <v>13</v>
      </c>
      <c r="D28" s="43"/>
      <c r="E28" s="33"/>
      <c r="F28" s="23">
        <f t="shared" si="1"/>
        <v>0</v>
      </c>
      <c r="G28" s="28">
        <f t="shared" si="6"/>
        <v>9.5184062962850646E-2</v>
      </c>
      <c r="H28" s="28">
        <f t="shared" si="7"/>
        <v>0.19036812592570135</v>
      </c>
      <c r="I28" s="28">
        <f t="shared" si="2"/>
        <v>0.28555218888855211</v>
      </c>
      <c r="J28" s="28">
        <f t="shared" si="3"/>
        <v>0.38073625185140259</v>
      </c>
      <c r="K28" s="31">
        <f t="shared" si="4"/>
        <v>0.47592031481425345</v>
      </c>
      <c r="P28" s="19"/>
      <c r="Q28" s="19"/>
      <c r="R28" s="19"/>
      <c r="S28" s="19"/>
      <c r="T28" s="19"/>
      <c r="U28" s="19"/>
      <c r="V28" s="19"/>
      <c r="W28" s="19"/>
    </row>
    <row r="29" spans="1:23" ht="13.5" thickBot="1" x14ac:dyDescent="0.25">
      <c r="A29" s="37">
        <v>85000</v>
      </c>
      <c r="B29" s="38">
        <f t="shared" si="5"/>
        <v>0.93928571428571428</v>
      </c>
      <c r="C29" s="32">
        <v>14</v>
      </c>
      <c r="D29" s="43"/>
      <c r="E29" s="33"/>
      <c r="F29" s="23">
        <f t="shared" si="1"/>
        <v>0</v>
      </c>
      <c r="G29" s="28">
        <f t="shared" ref="G29:K30" si="8">G28-G28*$J$11</f>
        <v>8.9473019185079605E-2</v>
      </c>
      <c r="H29" s="28">
        <f t="shared" si="8"/>
        <v>0.17894603837015927</v>
      </c>
      <c r="I29" s="28">
        <f t="shared" si="8"/>
        <v>0.26841905755523898</v>
      </c>
      <c r="J29" s="28">
        <f t="shared" si="8"/>
        <v>0.35789207674031842</v>
      </c>
      <c r="K29" s="31">
        <f t="shared" si="8"/>
        <v>0.44736509592539825</v>
      </c>
      <c r="P29" s="19"/>
      <c r="Q29" s="19"/>
      <c r="R29" s="19"/>
      <c r="S29" s="19"/>
      <c r="T29" s="19"/>
      <c r="U29" s="19"/>
      <c r="V29" s="19"/>
      <c r="W29" s="19"/>
    </row>
    <row r="30" spans="1:23" ht="13.5" thickBot="1" x14ac:dyDescent="0.25">
      <c r="A30" s="39" t="s">
        <v>21</v>
      </c>
      <c r="B30" s="40">
        <f t="shared" si="5"/>
        <v>1</v>
      </c>
      <c r="C30" s="41">
        <v>15</v>
      </c>
      <c r="D30" s="41" t="s">
        <v>0</v>
      </c>
      <c r="E30" s="42"/>
      <c r="F30" s="23">
        <f t="shared" si="1"/>
        <v>0</v>
      </c>
      <c r="G30" s="28">
        <f t="shared" si="8"/>
        <v>8.4104638033974832E-2</v>
      </c>
      <c r="H30" s="28">
        <f t="shared" si="8"/>
        <v>0.16820927606794972</v>
      </c>
      <c r="I30" s="28">
        <f t="shared" si="8"/>
        <v>0.25231391410192466</v>
      </c>
      <c r="J30" s="28">
        <f t="shared" si="8"/>
        <v>0.33641855213589933</v>
      </c>
      <c r="K30" s="31">
        <f t="shared" si="8"/>
        <v>0.42052319016987438</v>
      </c>
      <c r="P30" s="19"/>
      <c r="Q30" s="19"/>
      <c r="R30" s="19"/>
      <c r="S30" s="19"/>
      <c r="T30" s="19"/>
      <c r="U30" s="19"/>
      <c r="V30" s="19"/>
      <c r="W30" s="19"/>
    </row>
    <row r="31" spans="1:23" x14ac:dyDescent="0.2">
      <c r="A31" s="11"/>
      <c r="E31" s="10"/>
      <c r="F31" s="11"/>
      <c r="K31" s="10"/>
    </row>
    <row r="32" spans="1:23" ht="13.5" thickBot="1" x14ac:dyDescent="0.25">
      <c r="A32" s="24"/>
      <c r="B32" s="25"/>
      <c r="C32" s="25"/>
      <c r="D32" s="25"/>
      <c r="E32" s="26"/>
      <c r="F32" s="24"/>
      <c r="G32" s="25"/>
      <c r="H32" s="25"/>
      <c r="I32" s="25"/>
      <c r="J32" s="25"/>
      <c r="K32" s="26"/>
    </row>
    <row r="34" spans="1:14" x14ac:dyDescent="0.2">
      <c r="A34" s="3" t="s">
        <v>38</v>
      </c>
      <c r="I34" s="64">
        <v>0.2</v>
      </c>
    </row>
    <row r="35" spans="1:14" ht="13.5" thickBot="1" x14ac:dyDescent="0.25"/>
    <row r="36" spans="1:14" ht="13.5" thickBot="1" x14ac:dyDescent="0.25">
      <c r="A36">
        <f>Gebührenrechner!E14/5</f>
        <v>8</v>
      </c>
      <c r="F36" s="3" t="s">
        <v>39</v>
      </c>
      <c r="I36" s="62">
        <f>IF(Gebührenrechner!E12&lt;='Grundlage Gebührenberechnung'!A16,'Grundlage Gebührenberechnung'!B16,IF(Gebührenrechner!E12&lt;='Grundlage Gebührenberechnung'!A17,'Grundlage Gebührenberechnung'!B17,IF(Gebührenrechner!E12&lt;='Grundlage Gebührenberechnung'!A18,'Grundlage Gebührenberechnung'!B18,IF(Gebührenrechner!E12&lt;='Grundlage Gebührenberechnung'!A19,'Grundlage Gebührenberechnung'!B19,IF(Gebührenrechner!E12&lt;='Grundlage Gebührenberechnung'!A20,'Grundlage Gebührenberechnung'!B20,IF(Gebührenrechner!E12&lt;='Grundlage Gebührenberechnung'!A21,'Grundlage Gebührenberechnung'!B21,IF(Gebührenrechner!E12&lt;='Grundlage Gebührenberechnung'!A22,'Grundlage Gebührenberechnung'!B22,IF(Gebührenrechner!E12&lt;='Grundlage Gebührenberechnung'!A23,'Grundlage Gebührenberechnung'!B23,IF(Gebührenrechner!E12&lt;='Grundlage Gebührenberechnung'!A24,'Grundlage Gebührenberechnung'!B24,IF(Gebührenrechner!E12&lt;='Grundlage Gebührenberechnung'!A25,'Grundlage Gebührenberechnung'!B25,IF(Gebührenrechner!E12&lt;='Grundlage Gebührenberechnung'!A26,'Grundlage Gebührenberechnung'!B26,IF(Gebührenrechner!E12&lt;='Grundlage Gebührenberechnung'!A27,'Grundlage Gebührenberechnung'!B27,IF(Gebührenrechner!E12&lt;='Grundlage Gebührenberechnung'!A28,'Grundlage Gebührenberechnung'!B28,IF(Gebührenrechner!E12&lt;='Grundlage Gebührenberechnung'!A29,'Grundlage Gebührenberechnung'!B29,'Grundlage Gebührenberechnung'!B30))))))))))))))*'Grundlage Gebührenberechnung'!B5*'Grundlage Gebührenberechnung'!H4*'Grundlage Gebührenberechnung'!K4*'Grundlage Gebührenberechnung'!A36</f>
        <v>156.76571428571427</v>
      </c>
      <c r="N36" s="27"/>
    </row>
    <row r="37" spans="1:14" ht="13.5" thickBot="1" x14ac:dyDescent="0.25"/>
    <row r="38" spans="1:14" ht="13.5" thickBot="1" x14ac:dyDescent="0.25">
      <c r="A38" s="3" t="s">
        <v>35</v>
      </c>
      <c r="F38" s="3" t="s">
        <v>40</v>
      </c>
      <c r="I38" s="63">
        <f>IF(Gebührenrechner!E12&lt;='Grundlage Gebührenberechnung'!A16,'Grundlage Gebührenberechnung'!G16,IF(Gebührenrechner!E12&lt;='Grundlage Gebührenberechnung'!A17,'Grundlage Gebührenberechnung'!G17,(IF(Gebührenrechner!E12&lt;='Grundlage Gebührenberechnung'!A18,'Grundlage Gebührenberechnung'!G18,IF(Gebührenrechner!E12&lt;='Grundlage Gebührenberechnung'!A19,'Grundlage Gebührenberechnung'!G19,IF(Gebührenrechner!E12&lt;='Grundlage Gebührenberechnung'!A20,'Grundlage Gebührenberechnung'!G20,IF(Gebührenrechner!E12&lt;='Grundlage Gebührenberechnung'!A21,'Grundlage Gebührenberechnung'!G21,IF(Gebührenrechner!E12&lt;='Grundlage Gebührenberechnung'!A22,'Grundlage Gebührenberechnung'!G22,IF(Gebührenrechner!E12&lt;='Grundlage Gebührenberechnung'!A23,'Grundlage Gebührenberechnung'!G23,IF(Gebührenrechner!E12&lt;='Grundlage Gebührenberechnung'!A24,'Grundlage Gebührenberechnung'!G24,IF(Gebührenrechner!E12&lt;='Grundlage Gebührenberechnung'!A25,'Grundlage Gebührenberechnung'!G25,IF(Gebührenrechner!E12&lt;='Grundlage Gebührenberechnung'!A26,'Grundlage Gebührenberechnung'!G26,IF(Gebührenrechner!E12&lt;='Grundlage Gebührenberechnung'!A27,'Grundlage Gebührenberechnung'!G27,IF(Gebührenrechner!E12&lt;='Grundlage Gebührenberechnung'!A28,'Grundlage Gebührenberechnung'!G28,IF(Gebührenrechner!E12&lt;='Grundlage Gebührenberechnung'!A29,'Grundlage Gebührenberechnung'!G29,'Grundlage Gebührenberechnung'!G30)))))))))))))))*(Gebührenrechner!E10-1)</f>
        <v>0.15614979199999998</v>
      </c>
    </row>
    <row r="39" spans="1:14" x14ac:dyDescent="0.2">
      <c r="A39" s="3" t="s">
        <v>36</v>
      </c>
      <c r="F39" s="3" t="s">
        <v>41</v>
      </c>
    </row>
  </sheetData>
  <sheetProtection selectLockedCells="1"/>
  <mergeCells count="10">
    <mergeCell ref="F13:K13"/>
    <mergeCell ref="D4:E4"/>
    <mergeCell ref="D6:E6"/>
    <mergeCell ref="A4:A5"/>
    <mergeCell ref="F4:G5"/>
    <mergeCell ref="I4:J5"/>
    <mergeCell ref="H4:H5"/>
    <mergeCell ref="K4:K5"/>
    <mergeCell ref="C4:C5"/>
    <mergeCell ref="D5:E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Gebührenrechner</vt:lpstr>
      <vt:lpstr>Grundlage Gebührenberechnung</vt:lpstr>
      <vt:lpstr>Geschwisterermäßigung</vt:lpstr>
    </vt:vector>
  </TitlesOfParts>
  <Company>Stadt Tuebingen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Gaus, Ute, Universitätsstadt Tübingen</dc:creator>
  <cp:lastModifiedBy>Gaus, Ute, Universitätsstadt Tübingen</cp:lastModifiedBy>
  <cp:lastPrinted>2019-07-26T06:56:27Z</cp:lastPrinted>
  <dcterms:created xsi:type="dcterms:W3CDTF">2017-04-10T06:19:52Z</dcterms:created>
  <dcterms:modified xsi:type="dcterms:W3CDTF">2019-07-29T06:30:39Z</dcterms:modified>
</cp:coreProperties>
</file>